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2015\八幡平市共有\14_農林課\06_林業係\10-5-2_林業振興\90_森林経営管理法\ＨＰ公表　意向調査アンケート結果\R7年度（6年度意向調査分）　HP公開-追加分\"/>
    </mc:Choice>
  </mc:AlternateContent>
  <xr:revisionPtr revIDLastSave="0" documentId="13_ncr:1_{88DEE69F-8735-41BC-9B5D-137E038BCF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意向調査 集計表   A4" sheetId="18" r:id="rId1"/>
  </sheets>
  <definedNames>
    <definedName name="_xlnm.Print_Area" localSheetId="0">'意向調査 集計表   A4'!$A$1:$AO$28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1" i="18" l="1"/>
  <c r="U20" i="18" s="1"/>
  <c r="T21" i="18"/>
  <c r="U23" i="18"/>
  <c r="T23" i="18"/>
  <c r="F24" i="18"/>
  <c r="U28" i="18" l="1"/>
  <c r="L28" i="18"/>
  <c r="K28" i="18"/>
  <c r="AV24" i="18" l="1"/>
  <c r="AT24" i="18"/>
  <c r="AS24" i="18"/>
  <c r="AR24" i="18"/>
  <c r="M16" i="18" l="1"/>
  <c r="M18" i="18"/>
  <c r="M19" i="18"/>
  <c r="M21" i="18"/>
  <c r="M22" i="18"/>
  <c r="M23" i="18"/>
  <c r="AS28" i="18" l="1"/>
  <c r="AV23" i="18"/>
  <c r="AT23" i="18"/>
  <c r="AS23" i="18"/>
  <c r="AR23" i="18"/>
  <c r="P23" i="18"/>
  <c r="N23" i="18"/>
  <c r="F23" i="18"/>
  <c r="AV22" i="18"/>
  <c r="AT22" i="18"/>
  <c r="AS22" i="18"/>
  <c r="AR22" i="18"/>
  <c r="T22" i="18"/>
  <c r="T20" i="18" s="1"/>
  <c r="S22" i="18"/>
  <c r="S20" i="18" s="1"/>
  <c r="S28" i="18" s="1"/>
  <c r="P22" i="18"/>
  <c r="N22" i="18"/>
  <c r="F22" i="18"/>
  <c r="AV21" i="18"/>
  <c r="AT21" i="18"/>
  <c r="AS21" i="18"/>
  <c r="AR21" i="18"/>
  <c r="P21" i="18"/>
  <c r="N21" i="18"/>
  <c r="F21" i="18"/>
  <c r="AS20" i="18"/>
  <c r="AO20" i="18"/>
  <c r="AO28" i="18" s="1"/>
  <c r="AN20" i="18"/>
  <c r="AN28" i="18" s="1"/>
  <c r="AL20" i="18"/>
  <c r="AL28" i="18" s="1"/>
  <c r="AK20" i="18"/>
  <c r="AK28" i="18" s="1"/>
  <c r="AJ20" i="18"/>
  <c r="AJ28" i="18" s="1"/>
  <c r="AH20" i="18"/>
  <c r="AH28" i="18" s="1"/>
  <c r="AG20" i="18"/>
  <c r="AG28" i="18" s="1"/>
  <c r="AF20" i="18"/>
  <c r="AF28" i="18" s="1"/>
  <c r="AD20" i="18"/>
  <c r="AD28" i="18" s="1"/>
  <c r="AC20" i="18"/>
  <c r="AC28" i="18" s="1"/>
  <c r="AB20" i="18"/>
  <c r="AB28" i="18" s="1"/>
  <c r="Z20" i="18"/>
  <c r="Z28" i="18" s="1"/>
  <c r="Y20" i="18"/>
  <c r="X20" i="18"/>
  <c r="V20" i="18"/>
  <c r="V28" i="18" s="1"/>
  <c r="I20" i="18"/>
  <c r="I28" i="18" s="1"/>
  <c r="G20" i="18"/>
  <c r="E20" i="18"/>
  <c r="E28" i="18" s="1"/>
  <c r="D20" i="18"/>
  <c r="D28" i="18" s="1"/>
  <c r="C20" i="18"/>
  <c r="C28" i="18" s="1"/>
  <c r="B20" i="18"/>
  <c r="B28" i="18" s="1"/>
  <c r="T19" i="18"/>
  <c r="G19" i="18" s="1"/>
  <c r="F19" i="18"/>
  <c r="T18" i="18"/>
  <c r="G18" i="18" s="1"/>
  <c r="N18" i="18" s="1"/>
  <c r="F18" i="18"/>
  <c r="AV17" i="18"/>
  <c r="AT17" i="18"/>
  <c r="AS17" i="18"/>
  <c r="AR17" i="18"/>
  <c r="T17" i="18"/>
  <c r="H17" i="18"/>
  <c r="AV16" i="18"/>
  <c r="AT16" i="18"/>
  <c r="AS16" i="18"/>
  <c r="AR16" i="18"/>
  <c r="T16" i="18"/>
  <c r="F16" i="18"/>
  <c r="G28" i="18" l="1"/>
  <c r="H20" i="18"/>
  <c r="Y28" i="18"/>
  <c r="AV20" i="18"/>
  <c r="T28" i="18"/>
  <c r="AT20" i="18"/>
  <c r="X28" i="18"/>
  <c r="AT28" i="18" s="1"/>
  <c r="P20" i="18"/>
  <c r="P28" i="18" s="1"/>
  <c r="Q28" i="18" s="1"/>
  <c r="F28" i="18"/>
  <c r="M20" i="18"/>
  <c r="H19" i="18"/>
  <c r="N19" i="18"/>
  <c r="H18" i="18"/>
  <c r="N20" i="18"/>
  <c r="AR28" i="18"/>
  <c r="J28" i="18"/>
  <c r="H28" i="18"/>
  <c r="F20" i="18"/>
  <c r="AV28" i="18"/>
  <c r="AR20" i="18"/>
  <c r="N28" i="18" l="1"/>
  <c r="O28" i="18" s="1"/>
  <c r="O20" i="18"/>
</calcChain>
</file>

<file path=xl/sharedStrings.xml><?xml version="1.0" encoding="utf-8"?>
<sst xmlns="http://schemas.openxmlformats.org/spreadsheetml/2006/main" count="68" uniqueCount="32">
  <si>
    <t>①自己管理</t>
    <rPh sb="1" eb="3">
      <t>ジコ</t>
    </rPh>
    <rPh sb="3" eb="5">
      <t>カンリ</t>
    </rPh>
    <phoneticPr fontId="1"/>
  </si>
  <si>
    <t>③森林組合や民間事業者に委託したい</t>
    <rPh sb="1" eb="3">
      <t>シンリン</t>
    </rPh>
    <rPh sb="3" eb="5">
      <t>クミアイ</t>
    </rPh>
    <rPh sb="6" eb="8">
      <t>ミンカン</t>
    </rPh>
    <rPh sb="8" eb="11">
      <t>ジギョウシャ</t>
    </rPh>
    <rPh sb="12" eb="14">
      <t>イタク</t>
    </rPh>
    <phoneticPr fontId="1"/>
  </si>
  <si>
    <t>④売却・寄付したい</t>
    <rPh sb="1" eb="3">
      <t>バイキャク</t>
    </rPh>
    <rPh sb="4" eb="6">
      <t>キフ</t>
    </rPh>
    <phoneticPr fontId="1"/>
  </si>
  <si>
    <t>⑤無回答</t>
    <rPh sb="1" eb="4">
      <t>ムカイトウ</t>
    </rPh>
    <phoneticPr fontId="1"/>
  </si>
  <si>
    <t>年度</t>
    <rPh sb="0" eb="1">
      <t>ネン</t>
    </rPh>
    <rPh sb="1" eb="2">
      <t>ド</t>
    </rPh>
    <phoneticPr fontId="1"/>
  </si>
  <si>
    <t>面積ha</t>
    <rPh sb="0" eb="2">
      <t>メンセキ</t>
    </rPh>
    <phoneticPr fontId="1"/>
  </si>
  <si>
    <t>人</t>
    <rPh sb="0" eb="1">
      <t>ヒト</t>
    </rPh>
    <phoneticPr fontId="1"/>
  </si>
  <si>
    <t>アンケート調査の内訳</t>
    <rPh sb="5" eb="7">
      <t>チョウサ</t>
    </rPh>
    <rPh sb="8" eb="10">
      <t>ウチワケ</t>
    </rPh>
    <phoneticPr fontId="1"/>
  </si>
  <si>
    <t>計</t>
    <rPh sb="0" eb="1">
      <t>ケイ</t>
    </rPh>
    <phoneticPr fontId="1"/>
  </si>
  <si>
    <t>全送付数
A</t>
    <rPh sb="0" eb="1">
      <t>ゼン</t>
    </rPh>
    <rPh sb="1" eb="3">
      <t>ソウフ</t>
    </rPh>
    <rPh sb="3" eb="4">
      <t>スウ</t>
    </rPh>
    <phoneticPr fontId="1"/>
  </si>
  <si>
    <t>筆数</t>
    <rPh sb="0" eb="1">
      <t>フデ</t>
    </rPh>
    <rPh sb="1" eb="2">
      <t>スウ</t>
    </rPh>
    <phoneticPr fontId="1"/>
  </si>
  <si>
    <t>未達・未回収
Ａ－B</t>
    <rPh sb="0" eb="2">
      <t>ミタツ</t>
    </rPh>
    <rPh sb="3" eb="4">
      <t>ミ</t>
    </rPh>
    <rPh sb="4" eb="6">
      <t>カイシュウ</t>
    </rPh>
    <phoneticPr fontId="1"/>
  </si>
  <si>
    <r>
      <t xml:space="preserve">人
</t>
    </r>
    <r>
      <rPr>
        <sz val="6"/>
        <rFont val="ＭＳ Ｐゴシック"/>
        <family val="3"/>
        <charset val="128"/>
      </rPr>
      <t>(うち未達)</t>
    </r>
    <rPh sb="0" eb="1">
      <t>ヒト</t>
    </rPh>
    <rPh sb="5" eb="7">
      <t>ミタツ</t>
    </rPh>
    <phoneticPr fontId="1"/>
  </si>
  <si>
    <r>
      <rPr>
        <sz val="6"/>
        <rFont val="ＭＳ Ｐゴシック"/>
        <family val="3"/>
        <charset val="128"/>
      </rPr>
      <t>構成比</t>
    </r>
    <r>
      <rPr>
        <sz val="7"/>
        <rFont val="ＭＳ Ｐゴシック"/>
        <family val="3"/>
        <charset val="128"/>
      </rPr>
      <t xml:space="preserve">
％</t>
    </r>
    <rPh sb="0" eb="3">
      <t>コウセイヒ</t>
    </rPh>
    <rPh sb="3" eb="4">
      <t>シュウリツ</t>
    </rPh>
    <phoneticPr fontId="1"/>
  </si>
  <si>
    <t>②市に委託したい</t>
    <rPh sb="1" eb="2">
      <t>シ</t>
    </rPh>
    <rPh sb="3" eb="5">
      <t>イタク</t>
    </rPh>
    <phoneticPr fontId="1"/>
  </si>
  <si>
    <t>回収率
％</t>
    <rPh sb="0" eb="2">
      <t>カイシュウ</t>
    </rPh>
    <rPh sb="2" eb="3">
      <t>リツ</t>
    </rPh>
    <rPh sb="3" eb="4">
      <t>シュウリツ</t>
    </rPh>
    <phoneticPr fontId="1"/>
  </si>
  <si>
    <t>回収数
Ｂ</t>
    <rPh sb="0" eb="2">
      <t>カイシュウ</t>
    </rPh>
    <rPh sb="2" eb="3">
      <t>スウ</t>
    </rPh>
    <phoneticPr fontId="1"/>
  </si>
  <si>
    <t>田山</t>
    <rPh sb="0" eb="2">
      <t>タヤマ</t>
    </rPh>
    <phoneticPr fontId="1"/>
  </si>
  <si>
    <t>浅沢</t>
    <rPh sb="0" eb="2">
      <t>アサザワ</t>
    </rPh>
    <phoneticPr fontId="1"/>
  </si>
  <si>
    <t>畑</t>
    <rPh sb="0" eb="1">
      <t>ハタ</t>
    </rPh>
    <phoneticPr fontId="1"/>
  </si>
  <si>
    <t>1)</t>
    <phoneticPr fontId="1"/>
  </si>
  <si>
    <t>2)</t>
    <phoneticPr fontId="1"/>
  </si>
  <si>
    <t>3)</t>
    <phoneticPr fontId="1"/>
  </si>
  <si>
    <t>・浅沢①（82人）：第2001, 2002, 2003, 2004の4林班内の森林所有者</t>
    <rPh sb="1" eb="3">
      <t>アサザワ</t>
    </rPh>
    <rPh sb="7" eb="8">
      <t>ニン</t>
    </rPh>
    <rPh sb="10" eb="11">
      <t>ダイ</t>
    </rPh>
    <rPh sb="35" eb="37">
      <t>リンパン</t>
    </rPh>
    <rPh sb="37" eb="38">
      <t>ナイ</t>
    </rPh>
    <rPh sb="39" eb="41">
      <t>シンリン</t>
    </rPh>
    <rPh sb="41" eb="44">
      <t>ショユウシャ</t>
    </rPh>
    <phoneticPr fontId="1"/>
  </si>
  <si>
    <t>・浅沢②（64人）：第2007, 2008, 2009の3林班内の森林所有者</t>
    <rPh sb="1" eb="3">
      <t>アサザワ</t>
    </rPh>
    <rPh sb="7" eb="8">
      <t>ニン</t>
    </rPh>
    <rPh sb="10" eb="11">
      <t>ダイ</t>
    </rPh>
    <rPh sb="29" eb="31">
      <t>リンパン</t>
    </rPh>
    <rPh sb="31" eb="32">
      <t>ナイ</t>
    </rPh>
    <rPh sb="33" eb="35">
      <t>シンリン</t>
    </rPh>
    <rPh sb="35" eb="38">
      <t>ショユウシャ</t>
    </rPh>
    <phoneticPr fontId="1"/>
  </si>
  <si>
    <r>
      <rPr>
        <b/>
        <sz val="9"/>
        <rFont val="ＭＳ Ｐゴシック"/>
        <family val="3"/>
        <charset val="128"/>
      </rPr>
      <t>3年度 219人</t>
    </r>
    <r>
      <rPr>
        <sz val="9"/>
        <rFont val="ＭＳ Ｐゴシック"/>
        <family val="3"/>
        <charset val="128"/>
      </rPr>
      <t>　対象エリア　・田山①（219人）：第2126, 2127, 2128, 2129, 2130, 2131, 2132, 2133, 2134, 2135 の10林班内の森林所有者</t>
    </r>
    <rPh sb="1" eb="2">
      <t>ネン</t>
    </rPh>
    <rPh sb="2" eb="3">
      <t>ド</t>
    </rPh>
    <rPh sb="7" eb="8">
      <t>ニン</t>
    </rPh>
    <rPh sb="9" eb="11">
      <t>タイショウ</t>
    </rPh>
    <rPh sb="16" eb="18">
      <t>タヤマ</t>
    </rPh>
    <rPh sb="23" eb="24">
      <t>ニン</t>
    </rPh>
    <rPh sb="26" eb="27">
      <t>ダイ</t>
    </rPh>
    <rPh sb="89" eb="91">
      <t>リンパン</t>
    </rPh>
    <rPh sb="91" eb="92">
      <t>ナイ</t>
    </rPh>
    <phoneticPr fontId="1"/>
  </si>
  <si>
    <r>
      <rPr>
        <b/>
        <sz val="9"/>
        <rFont val="ＭＳ Ｐゴシック"/>
        <family val="3"/>
        <charset val="128"/>
      </rPr>
      <t>4年度 203人</t>
    </r>
    <r>
      <rPr>
        <sz val="9"/>
        <rFont val="ＭＳ Ｐゴシック"/>
        <family val="3"/>
        <charset val="128"/>
      </rPr>
      <t>　対象エリア　・田山②（121人）：第2110, 2111, 2112, 2113 の6林班内の森林所有者</t>
    </r>
    <rPh sb="1" eb="2">
      <t>ネン</t>
    </rPh>
    <rPh sb="2" eb="3">
      <t>ド</t>
    </rPh>
    <rPh sb="7" eb="8">
      <t>ニン</t>
    </rPh>
    <rPh sb="9" eb="11">
      <t>タイショウ</t>
    </rPh>
    <rPh sb="16" eb="18">
      <t>タヤマ</t>
    </rPh>
    <rPh sb="23" eb="24">
      <t>ニン</t>
    </rPh>
    <rPh sb="26" eb="27">
      <t>ダイ</t>
    </rPh>
    <rPh sb="52" eb="54">
      <t>リンパン</t>
    </rPh>
    <rPh sb="54" eb="55">
      <t>ナイ</t>
    </rPh>
    <rPh sb="56" eb="58">
      <t>シンリン</t>
    </rPh>
    <rPh sb="58" eb="61">
      <t>ショユウシャ</t>
    </rPh>
    <phoneticPr fontId="1"/>
  </si>
  <si>
    <r>
      <rPr>
        <b/>
        <sz val="9"/>
        <rFont val="ＭＳ Ｐゴシック"/>
        <family val="3"/>
        <charset val="128"/>
      </rPr>
      <t>5年度 434人</t>
    </r>
    <r>
      <rPr>
        <sz val="9"/>
        <rFont val="ＭＳ Ｐゴシック"/>
        <family val="3"/>
        <charset val="128"/>
      </rPr>
      <t>　対象エリア　・田山③（206人）：第2114, 2115, 2116, 2117, 2218, 2119, 2120, 2121 2125の9林班内の森林所有者</t>
    </r>
    <rPh sb="1" eb="2">
      <t>ネン</t>
    </rPh>
    <rPh sb="2" eb="3">
      <t>ド</t>
    </rPh>
    <rPh sb="7" eb="8">
      <t>ニン</t>
    </rPh>
    <rPh sb="9" eb="11">
      <t>タイショウ</t>
    </rPh>
    <rPh sb="16" eb="18">
      <t>タヤマ</t>
    </rPh>
    <rPh sb="23" eb="24">
      <t>ニン</t>
    </rPh>
    <rPh sb="26" eb="27">
      <t>ダイ</t>
    </rPh>
    <rPh sb="80" eb="82">
      <t>リンパン</t>
    </rPh>
    <rPh sb="82" eb="83">
      <t>ナイ</t>
    </rPh>
    <rPh sb="84" eb="86">
      <t>シンリン</t>
    </rPh>
    <rPh sb="86" eb="89">
      <t>ショユウシャ</t>
    </rPh>
    <phoneticPr fontId="1"/>
  </si>
  <si>
    <t>4)</t>
    <phoneticPr fontId="1"/>
  </si>
  <si>
    <r>
      <rPr>
        <b/>
        <sz val="9"/>
        <rFont val="ＭＳ Ｐゴシック"/>
        <family val="3"/>
        <charset val="128"/>
      </rPr>
      <t>6年度 423人</t>
    </r>
    <r>
      <rPr>
        <sz val="9"/>
        <rFont val="ＭＳ Ｐゴシック"/>
        <family val="3"/>
        <charset val="128"/>
      </rPr>
      <t>　対象エリア　・田山④（423人）：第2106, 2107, 2109, 2136, 2137, 2138, 2139, 2140, 2141,2142,2143,2144,2146,2149,2150,2155,2156,2157,2158の19林班内の森林所有者</t>
    </r>
    <rPh sb="1" eb="2">
      <t>ネン</t>
    </rPh>
    <rPh sb="2" eb="3">
      <t>ド</t>
    </rPh>
    <rPh sb="7" eb="8">
      <t>ニン</t>
    </rPh>
    <rPh sb="9" eb="11">
      <t>タイショウ</t>
    </rPh>
    <rPh sb="16" eb="18">
      <t>タヤマ</t>
    </rPh>
    <rPh sb="23" eb="24">
      <t>ニン</t>
    </rPh>
    <rPh sb="26" eb="27">
      <t>ダイ</t>
    </rPh>
    <rPh sb="132" eb="134">
      <t>リンパン</t>
    </rPh>
    <rPh sb="134" eb="135">
      <t>ナイ</t>
    </rPh>
    <rPh sb="136" eb="138">
      <t>シンリン</t>
    </rPh>
    <rPh sb="138" eb="141">
      <t>ショユウシャ</t>
    </rPh>
    <phoneticPr fontId="1"/>
  </si>
  <si>
    <t>　　　　　　　　　　　　　　　　 　・畑①（164人）：第2037, 2038, 2041, 2070, 2071, 2072, 2073, 2074, 2075, 2076, 2143の11林班内の森林所有者</t>
    <rPh sb="19" eb="20">
      <t>ハタ</t>
    </rPh>
    <rPh sb="25" eb="26">
      <t>ニン</t>
    </rPh>
    <rPh sb="28" eb="29">
      <t>ダイ</t>
    </rPh>
    <rPh sb="96" eb="98">
      <t>リンパン</t>
    </rPh>
    <rPh sb="98" eb="99">
      <t>ナイ</t>
    </rPh>
    <rPh sb="100" eb="102">
      <t>シンリン</t>
    </rPh>
    <rPh sb="102" eb="105">
      <t>ショユウシャ</t>
    </rPh>
    <phoneticPr fontId="1"/>
  </si>
  <si>
    <t>〇 八幡平市森林経営管理意向調査アンケート結果集計表（年度別）</t>
    <rPh sb="2" eb="6">
      <t>ハチマンタイシ</t>
    </rPh>
    <rPh sb="6" eb="8">
      <t>シンリン</t>
    </rPh>
    <rPh sb="8" eb="10">
      <t>ケイエイ</t>
    </rPh>
    <rPh sb="10" eb="12">
      <t>カンリ</t>
    </rPh>
    <rPh sb="12" eb="16">
      <t>イコウチョウサ</t>
    </rPh>
    <rPh sb="21" eb="23">
      <t>ケッカ</t>
    </rPh>
    <rPh sb="23" eb="26">
      <t>シュウケイヒョウ</t>
    </rPh>
    <rPh sb="27" eb="30">
      <t>ネンドベツ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</si>
</sst>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0;[Red]#,##0.00"/>
    <numFmt numFmtId="177" formatCode="0_ "/>
    <numFmt numFmtId="178" formatCode="#,##0_);[Red]\(#,##0\)"/>
    <numFmt numFmtId="179" formatCode="0.00_ "/>
    <numFmt numFmtId="180" formatCode="0_);\(0\)"/>
    <numFmt numFmtId="181" formatCode="#,##0.0;[Red]#,##0.0"/>
    <numFmt numFmtId="182" formatCode="0.0_);[Red]\(0.0\)"/>
    <numFmt numFmtId="183" formatCode="#,##0.0_ "/>
    <numFmt numFmtId="184" formatCode="0.00_);[Red]\(0.00\)"/>
    <numFmt numFmtId="185" formatCode="#,##0_);\(#,##0\)"/>
    <numFmt numFmtId="186" formatCode="#,##0_ ;[Red]\-#,##0\ "/>
    <numFmt numFmtId="187" formatCode="#,##0.0_ ;[Red]\-#,##0.0\ "/>
    <numFmt numFmtId="188" formatCode="#,##0.00_ ;[Red]\-#,##0.00\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19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15" xfId="0" applyFont="1" applyBorder="1" applyAlignment="1">
      <alignment vertical="center" textRotation="255" shrinkToFit="1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vertical="center" textRotation="255" shrinkToFit="1"/>
    </xf>
    <xf numFmtId="0" fontId="5" fillId="0" borderId="0" xfId="0" applyFont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176" fontId="3" fillId="0" borderId="25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vertical="center" shrinkToFit="1"/>
    </xf>
    <xf numFmtId="176" fontId="3" fillId="3" borderId="25" xfId="0" applyNumberFormat="1" applyFont="1" applyFill="1" applyBorder="1" applyAlignment="1">
      <alignment vertical="center" shrinkToFit="1"/>
    </xf>
    <xf numFmtId="176" fontId="3" fillId="4" borderId="25" xfId="0" applyNumberFormat="1" applyFont="1" applyFill="1" applyBorder="1" applyAlignment="1">
      <alignment vertical="center" shrinkToFit="1"/>
    </xf>
    <xf numFmtId="176" fontId="3" fillId="0" borderId="25" xfId="0" applyNumberFormat="1" applyFont="1" applyBorder="1" applyAlignment="1">
      <alignment vertical="center" shrinkToFit="1"/>
    </xf>
    <xf numFmtId="176" fontId="3" fillId="0" borderId="21" xfId="0" applyNumberFormat="1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textRotation="255" shrinkToFit="1"/>
    </xf>
    <xf numFmtId="0" fontId="2" fillId="3" borderId="10" xfId="0" applyFont="1" applyFill="1" applyBorder="1" applyAlignment="1">
      <alignment horizontal="center" vertical="center" textRotation="255" shrinkToFit="1"/>
    </xf>
    <xf numFmtId="0" fontId="2" fillId="4" borderId="10" xfId="0" applyFont="1" applyFill="1" applyBorder="1" applyAlignment="1">
      <alignment horizontal="center" vertical="center" textRotation="255" shrinkToFit="1"/>
    </xf>
    <xf numFmtId="180" fontId="3" fillId="0" borderId="30" xfId="0" applyNumberFormat="1" applyFont="1" applyFill="1" applyBorder="1" applyAlignment="1">
      <alignment vertical="center" shrinkToFit="1"/>
    </xf>
    <xf numFmtId="180" fontId="3" fillId="0" borderId="30" xfId="0" applyNumberFormat="1" applyFont="1" applyBorder="1" applyAlignment="1">
      <alignment vertical="center" shrinkToFit="1"/>
    </xf>
    <xf numFmtId="180" fontId="1" fillId="0" borderId="30" xfId="0" applyNumberFormat="1" applyFont="1" applyBorder="1" applyAlignment="1">
      <alignment vertical="center" shrinkToFit="1"/>
    </xf>
    <xf numFmtId="180" fontId="1" fillId="3" borderId="30" xfId="0" applyNumberFormat="1" applyFont="1" applyFill="1" applyBorder="1" applyAlignment="1">
      <alignment vertical="center"/>
    </xf>
    <xf numFmtId="180" fontId="1" fillId="4" borderId="30" xfId="0" applyNumberFormat="1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 wrapText="1" shrinkToFit="1"/>
    </xf>
    <xf numFmtId="0" fontId="3" fillId="0" borderId="35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left" vertical="center" indent="3"/>
    </xf>
    <xf numFmtId="0" fontId="4" fillId="0" borderId="36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183" fontId="3" fillId="4" borderId="18" xfId="0" applyNumberFormat="1" applyFont="1" applyFill="1" applyBorder="1" applyAlignment="1">
      <alignment vertical="center" shrinkToFit="1"/>
    </xf>
    <xf numFmtId="183" fontId="3" fillId="0" borderId="18" xfId="0" applyNumberFormat="1" applyFont="1" applyFill="1" applyBorder="1" applyAlignment="1">
      <alignment vertical="center" shrinkToFit="1"/>
    </xf>
    <xf numFmtId="179" fontId="2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84" fontId="2" fillId="0" borderId="0" xfId="0" applyNumberFormat="1" applyFont="1" applyAlignment="1">
      <alignment vertical="center" shrinkToFit="1"/>
    </xf>
    <xf numFmtId="182" fontId="2" fillId="0" borderId="0" xfId="0" applyNumberFormat="1" applyFont="1" applyAlignment="1">
      <alignment vertical="center" shrinkToFit="1"/>
    </xf>
    <xf numFmtId="185" fontId="3" fillId="0" borderId="3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/>
    <xf numFmtId="177" fontId="2" fillId="0" borderId="0" xfId="0" applyNumberFormat="1" applyFont="1" applyAlignme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8" fillId="0" borderId="0" xfId="0" applyFont="1" applyAlignment="1"/>
    <xf numFmtId="0" fontId="2" fillId="0" borderId="0" xfId="0" applyFont="1" applyAlignment="1">
      <alignment horizontal="left" indent="1"/>
    </xf>
    <xf numFmtId="180" fontId="1" fillId="2" borderId="30" xfId="0" applyNumberFormat="1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2" fillId="0" borderId="0" xfId="0" applyFont="1" applyAlignment="1">
      <alignment wrapText="1"/>
    </xf>
    <xf numFmtId="0" fontId="8" fillId="0" borderId="0" xfId="0" applyFont="1" applyFill="1" applyBorder="1">
      <alignment vertical="center"/>
    </xf>
    <xf numFmtId="0" fontId="8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Fill="1" applyBorder="1">
      <alignment vertical="center"/>
    </xf>
    <xf numFmtId="177" fontId="2" fillId="0" borderId="0" xfId="0" applyNumberFormat="1" applyFont="1" applyBorder="1">
      <alignment vertical="center"/>
    </xf>
    <xf numFmtId="179" fontId="2" fillId="0" borderId="0" xfId="0" applyNumberFormat="1" applyFont="1" applyBorder="1">
      <alignment vertical="center"/>
    </xf>
    <xf numFmtId="178" fontId="8" fillId="0" borderId="0" xfId="0" applyNumberFormat="1" applyFont="1" applyBorder="1" applyAlignment="1">
      <alignment vertical="center"/>
    </xf>
    <xf numFmtId="183" fontId="3" fillId="0" borderId="33" xfId="0" applyNumberFormat="1" applyFont="1" applyBorder="1" applyAlignment="1">
      <alignment vertical="center" shrinkToFit="1"/>
    </xf>
    <xf numFmtId="182" fontId="3" fillId="0" borderId="0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181" fontId="3" fillId="0" borderId="0" xfId="0" applyNumberFormat="1" applyFont="1" applyFill="1" applyBorder="1" applyAlignment="1">
      <alignment vertical="center" shrinkToFit="1"/>
    </xf>
    <xf numFmtId="0" fontId="3" fillId="0" borderId="38" xfId="0" applyFont="1" applyBorder="1" applyAlignment="1">
      <alignment horizontal="center" vertical="center" shrinkToFit="1"/>
    </xf>
    <xf numFmtId="186" fontId="3" fillId="2" borderId="24" xfId="0" applyNumberFormat="1" applyFont="1" applyFill="1" applyBorder="1" applyAlignment="1">
      <alignment vertical="center" shrinkToFit="1"/>
    </xf>
    <xf numFmtId="186" fontId="3" fillId="2" borderId="29" xfId="0" applyNumberFormat="1" applyFont="1" applyFill="1" applyBorder="1" applyAlignment="1">
      <alignment vertical="center" shrinkToFit="1"/>
    </xf>
    <xf numFmtId="186" fontId="3" fillId="3" borderId="24" xfId="0" applyNumberFormat="1" applyFont="1" applyFill="1" applyBorder="1" applyAlignment="1">
      <alignment vertical="center" shrinkToFit="1"/>
    </xf>
    <xf numFmtId="186" fontId="3" fillId="3" borderId="29" xfId="0" applyNumberFormat="1" applyFont="1" applyFill="1" applyBorder="1" applyAlignment="1">
      <alignment vertical="center" shrinkToFit="1"/>
    </xf>
    <xf numFmtId="186" fontId="3" fillId="0" borderId="24" xfId="0" applyNumberFormat="1" applyFont="1" applyFill="1" applyBorder="1" applyAlignment="1">
      <alignment vertical="center" shrinkToFit="1"/>
    </xf>
    <xf numFmtId="186" fontId="3" fillId="0" borderId="29" xfId="0" applyNumberFormat="1" applyFont="1" applyFill="1" applyBorder="1" applyAlignment="1">
      <alignment vertical="center" shrinkToFit="1"/>
    </xf>
    <xf numFmtId="186" fontId="3" fillId="4" borderId="24" xfId="0" applyNumberFormat="1" applyFont="1" applyFill="1" applyBorder="1" applyAlignment="1">
      <alignment vertical="center" shrinkToFit="1"/>
    </xf>
    <xf numFmtId="186" fontId="3" fillId="4" borderId="29" xfId="0" applyNumberFormat="1" applyFont="1" applyFill="1" applyBorder="1" applyAlignment="1">
      <alignment vertical="center" shrinkToFit="1"/>
    </xf>
    <xf numFmtId="186" fontId="6" fillId="0" borderId="24" xfId="0" applyNumberFormat="1" applyFont="1" applyBorder="1" applyAlignment="1">
      <alignment vertical="center" shrinkToFit="1"/>
    </xf>
    <xf numFmtId="186" fontId="6" fillId="0" borderId="29" xfId="0" applyNumberFormat="1" applyFont="1" applyBorder="1" applyAlignment="1">
      <alignment vertical="center" shrinkToFit="1"/>
    </xf>
    <xf numFmtId="186" fontId="3" fillId="0" borderId="20" xfId="0" applyNumberFormat="1" applyFont="1" applyBorder="1" applyAlignment="1">
      <alignment vertical="center" shrinkToFit="1"/>
    </xf>
    <xf numFmtId="186" fontId="3" fillId="0" borderId="28" xfId="0" applyNumberFormat="1" applyFont="1" applyBorder="1" applyAlignment="1">
      <alignment vertical="center" shrinkToFit="1"/>
    </xf>
    <xf numFmtId="187" fontId="3" fillId="2" borderId="25" xfId="0" applyNumberFormat="1" applyFont="1" applyFill="1" applyBorder="1" applyAlignment="1">
      <alignment vertical="center" shrinkToFit="1"/>
    </xf>
    <xf numFmtId="187" fontId="3" fillId="3" borderId="25" xfId="0" applyNumberFormat="1" applyFont="1" applyFill="1" applyBorder="1" applyAlignment="1">
      <alignment vertical="center" shrinkToFit="1"/>
    </xf>
    <xf numFmtId="187" fontId="3" fillId="0" borderId="25" xfId="0" applyNumberFormat="1" applyFont="1" applyFill="1" applyBorder="1" applyAlignment="1">
      <alignment vertical="center" shrinkToFit="1"/>
    </xf>
    <xf numFmtId="187" fontId="3" fillId="4" borderId="25" xfId="0" applyNumberFormat="1" applyFont="1" applyFill="1" applyBorder="1" applyAlignment="1">
      <alignment vertical="center" shrinkToFit="1"/>
    </xf>
    <xf numFmtId="187" fontId="6" fillId="0" borderId="25" xfId="0" applyNumberFormat="1" applyFont="1" applyBorder="1" applyAlignment="1">
      <alignment vertical="center" shrinkToFit="1"/>
    </xf>
    <xf numFmtId="187" fontId="3" fillId="0" borderId="21" xfId="0" applyNumberFormat="1" applyFont="1" applyBorder="1" applyAlignment="1">
      <alignment vertical="center" shrinkToFit="1"/>
    </xf>
    <xf numFmtId="186" fontId="3" fillId="0" borderId="24" xfId="0" applyNumberFormat="1" applyFont="1" applyBorder="1" applyAlignment="1">
      <alignment vertical="center" shrinkToFit="1"/>
    </xf>
    <xf numFmtId="187" fontId="3" fillId="0" borderId="25" xfId="0" applyNumberFormat="1" applyFont="1" applyBorder="1" applyAlignment="1">
      <alignment vertical="center" shrinkToFit="1"/>
    </xf>
    <xf numFmtId="188" fontId="3" fillId="2" borderId="24" xfId="0" applyNumberFormat="1" applyFont="1" applyFill="1" applyBorder="1" applyAlignment="1">
      <alignment vertical="center" shrinkToFit="1"/>
    </xf>
    <xf numFmtId="188" fontId="3" fillId="3" borderId="24" xfId="0" applyNumberFormat="1" applyFont="1" applyFill="1" applyBorder="1" applyAlignment="1">
      <alignment vertical="center" shrinkToFit="1"/>
    </xf>
    <xf numFmtId="188" fontId="3" fillId="0" borderId="24" xfId="0" applyNumberFormat="1" applyFont="1" applyFill="1" applyBorder="1" applyAlignment="1">
      <alignment vertical="center" shrinkToFit="1"/>
    </xf>
    <xf numFmtId="188" fontId="3" fillId="4" borderId="24" xfId="0" applyNumberFormat="1" applyFont="1" applyFill="1" applyBorder="1" applyAlignment="1">
      <alignment vertical="center" shrinkToFit="1"/>
    </xf>
    <xf numFmtId="188" fontId="6" fillId="0" borderId="24" xfId="0" applyNumberFormat="1" applyFont="1" applyBorder="1" applyAlignment="1">
      <alignment vertical="center" shrinkToFit="1"/>
    </xf>
    <xf numFmtId="188" fontId="3" fillId="0" borderId="20" xfId="0" applyNumberFormat="1" applyFont="1" applyBorder="1" applyAlignment="1">
      <alignment vertical="center" shrinkToFit="1"/>
    </xf>
    <xf numFmtId="186" fontId="3" fillId="2" borderId="1" xfId="0" applyNumberFormat="1" applyFont="1" applyFill="1" applyBorder="1" applyAlignment="1">
      <alignment vertical="center" shrinkToFit="1"/>
    </xf>
    <xf numFmtId="186" fontId="3" fillId="3" borderId="1" xfId="0" applyNumberFormat="1" applyFont="1" applyFill="1" applyBorder="1" applyAlignment="1">
      <alignment vertical="center"/>
    </xf>
    <xf numFmtId="186" fontId="3" fillId="0" borderId="1" xfId="0" applyNumberFormat="1" applyFont="1" applyFill="1" applyBorder="1" applyAlignment="1">
      <alignment vertical="center" shrinkToFit="1"/>
    </xf>
    <xf numFmtId="186" fontId="3" fillId="4" borderId="1" xfId="0" applyNumberFormat="1" applyFont="1" applyFill="1" applyBorder="1" applyAlignment="1">
      <alignment vertical="center"/>
    </xf>
    <xf numFmtId="187" fontId="3" fillId="2" borderId="18" xfId="0" applyNumberFormat="1" applyFont="1" applyFill="1" applyBorder="1" applyAlignment="1">
      <alignment vertical="center" shrinkToFit="1"/>
    </xf>
    <xf numFmtId="187" fontId="3" fillId="3" borderId="18" xfId="0" applyNumberFormat="1" applyFont="1" applyFill="1" applyBorder="1" applyAlignment="1">
      <alignment vertical="center" shrinkToFit="1"/>
    </xf>
    <xf numFmtId="187" fontId="3" fillId="0" borderId="18" xfId="0" applyNumberFormat="1" applyFont="1" applyFill="1" applyBorder="1" applyAlignment="1">
      <alignment vertical="center" shrinkToFit="1"/>
    </xf>
    <xf numFmtId="187" fontId="3" fillId="4" borderId="18" xfId="0" applyNumberFormat="1" applyFont="1" applyFill="1" applyBorder="1" applyAlignment="1">
      <alignment vertical="center" shrinkToFit="1"/>
    </xf>
    <xf numFmtId="187" fontId="3" fillId="0" borderId="18" xfId="0" applyNumberFormat="1" applyFont="1" applyBorder="1" applyAlignment="1">
      <alignment vertical="center" shrinkToFit="1"/>
    </xf>
    <xf numFmtId="186" fontId="3" fillId="0" borderId="24" xfId="0" applyNumberFormat="1" applyFont="1" applyFill="1" applyBorder="1" applyAlignment="1">
      <alignment horizontal="center" vertical="center" shrinkToFit="1"/>
    </xf>
    <xf numFmtId="187" fontId="3" fillId="0" borderId="25" xfId="0" applyNumberFormat="1" applyFont="1" applyFill="1" applyBorder="1" applyAlignment="1">
      <alignment horizontal="center" vertical="center" shrinkToFit="1"/>
    </xf>
    <xf numFmtId="188" fontId="3" fillId="0" borderId="24" xfId="0" applyNumberFormat="1" applyFont="1" applyBorder="1" applyAlignment="1">
      <alignment vertical="center" shrinkToFit="1"/>
    </xf>
    <xf numFmtId="187" fontId="3" fillId="2" borderId="26" xfId="0" applyNumberFormat="1" applyFont="1" applyFill="1" applyBorder="1" applyAlignment="1">
      <alignment vertical="center" shrinkToFit="1"/>
    </xf>
    <xf numFmtId="187" fontId="3" fillId="3" borderId="26" xfId="0" applyNumberFormat="1" applyFont="1" applyFill="1" applyBorder="1" applyAlignment="1">
      <alignment vertical="center" shrinkToFit="1"/>
    </xf>
    <xf numFmtId="187" fontId="3" fillId="0" borderId="26" xfId="0" applyNumberFormat="1" applyFont="1" applyFill="1" applyBorder="1" applyAlignment="1">
      <alignment vertical="center" shrinkToFit="1"/>
    </xf>
    <xf numFmtId="187" fontId="3" fillId="4" borderId="26" xfId="0" applyNumberFormat="1" applyFont="1" applyFill="1" applyBorder="1" applyAlignment="1">
      <alignment vertical="center" shrinkToFit="1"/>
    </xf>
    <xf numFmtId="187" fontId="3" fillId="0" borderId="26" xfId="0" applyNumberFormat="1" applyFont="1" applyBorder="1" applyAlignment="1">
      <alignment vertical="center" shrinkToFit="1"/>
    </xf>
    <xf numFmtId="187" fontId="3" fillId="0" borderId="22" xfId="0" applyNumberFormat="1" applyFont="1" applyBorder="1" applyAlignment="1">
      <alignment vertical="center" shrinkToFit="1"/>
    </xf>
    <xf numFmtId="186" fontId="3" fillId="2" borderId="27" xfId="0" applyNumberFormat="1" applyFont="1" applyFill="1" applyBorder="1" applyAlignment="1">
      <alignment vertical="center" shrinkToFit="1"/>
    </xf>
    <xf numFmtId="186" fontId="3" fillId="3" borderId="27" xfId="0" applyNumberFormat="1" applyFont="1" applyFill="1" applyBorder="1" applyAlignment="1">
      <alignment vertical="center" shrinkToFit="1"/>
    </xf>
    <xf numFmtId="186" fontId="3" fillId="0" borderId="27" xfId="0" applyNumberFormat="1" applyFont="1" applyFill="1" applyBorder="1" applyAlignment="1">
      <alignment vertical="center" shrinkToFit="1"/>
    </xf>
    <xf numFmtId="186" fontId="3" fillId="4" borderId="27" xfId="0" applyNumberFormat="1" applyFont="1" applyFill="1" applyBorder="1" applyAlignment="1">
      <alignment vertical="center" shrinkToFit="1"/>
    </xf>
    <xf numFmtId="186" fontId="6" fillId="0" borderId="27" xfId="0" applyNumberFormat="1" applyFont="1" applyBorder="1" applyAlignment="1">
      <alignment vertical="center" shrinkToFit="1"/>
    </xf>
    <xf numFmtId="186" fontId="3" fillId="0" borderId="23" xfId="0" applyNumberFormat="1" applyFont="1" applyBorder="1" applyAlignment="1">
      <alignment vertical="center" shrinkToFit="1"/>
    </xf>
    <xf numFmtId="188" fontId="3" fillId="0" borderId="11" xfId="0" applyNumberFormat="1" applyFont="1" applyFill="1" applyBorder="1" applyAlignment="1">
      <alignment vertical="center" shrinkToFit="1"/>
    </xf>
    <xf numFmtId="187" fontId="6" fillId="0" borderId="18" xfId="0" applyNumberFormat="1" applyFont="1" applyBorder="1" applyAlignment="1">
      <alignment vertical="center" shrinkToFit="1"/>
    </xf>
    <xf numFmtId="187" fontId="3" fillId="0" borderId="33" xfId="0" applyNumberFormat="1" applyFont="1" applyBorder="1" applyAlignment="1">
      <alignment vertical="center" shrinkToFit="1"/>
    </xf>
    <xf numFmtId="188" fontId="3" fillId="2" borderId="38" xfId="0" applyNumberFormat="1" applyFont="1" applyFill="1" applyBorder="1" applyAlignment="1">
      <alignment vertical="center" shrinkToFit="1"/>
    </xf>
    <xf numFmtId="188" fontId="3" fillId="3" borderId="38" xfId="0" applyNumberFormat="1" applyFont="1" applyFill="1" applyBorder="1" applyAlignment="1">
      <alignment vertical="center" shrinkToFit="1"/>
    </xf>
    <xf numFmtId="188" fontId="3" fillId="0" borderId="38" xfId="0" applyNumberFormat="1" applyFont="1" applyFill="1" applyBorder="1" applyAlignment="1">
      <alignment vertical="center" shrinkToFit="1"/>
    </xf>
    <xf numFmtId="188" fontId="3" fillId="4" borderId="38" xfId="0" applyNumberFormat="1" applyFont="1" applyFill="1" applyBorder="1" applyAlignment="1">
      <alignment vertical="center" shrinkToFit="1"/>
    </xf>
    <xf numFmtId="188" fontId="3" fillId="0" borderId="38" xfId="0" applyNumberFormat="1" applyFont="1" applyBorder="1" applyAlignment="1">
      <alignment vertical="center" shrinkToFit="1"/>
    </xf>
    <xf numFmtId="188" fontId="3" fillId="0" borderId="39" xfId="0" applyNumberFormat="1" applyFont="1" applyBorder="1" applyAlignment="1">
      <alignment vertical="center" shrinkToFit="1"/>
    </xf>
    <xf numFmtId="187" fontId="3" fillId="2" borderId="34" xfId="0" applyNumberFormat="1" applyFont="1" applyFill="1" applyBorder="1" applyAlignment="1">
      <alignment vertical="center" shrinkToFit="1"/>
    </xf>
    <xf numFmtId="187" fontId="3" fillId="3" borderId="34" xfId="0" applyNumberFormat="1" applyFont="1" applyFill="1" applyBorder="1" applyAlignment="1">
      <alignment vertical="center" shrinkToFit="1"/>
    </xf>
    <xf numFmtId="187" fontId="3" fillId="0" borderId="34" xfId="0" applyNumberFormat="1" applyFont="1" applyFill="1" applyBorder="1" applyAlignment="1">
      <alignment vertical="center" shrinkToFit="1"/>
    </xf>
    <xf numFmtId="187" fontId="3" fillId="4" borderId="34" xfId="0" applyNumberFormat="1" applyFont="1" applyFill="1" applyBorder="1" applyAlignment="1">
      <alignment vertical="center" shrinkToFit="1"/>
    </xf>
    <xf numFmtId="187" fontId="6" fillId="0" borderId="34" xfId="0" applyNumberFormat="1" applyFont="1" applyBorder="1" applyAlignment="1">
      <alignment vertical="center" shrinkToFit="1"/>
    </xf>
    <xf numFmtId="187" fontId="3" fillId="0" borderId="32" xfId="0" applyNumberFormat="1" applyFont="1" applyBorder="1" applyAlignment="1">
      <alignment vertical="center" shrinkToFit="1"/>
    </xf>
    <xf numFmtId="183" fontId="3" fillId="2" borderId="18" xfId="0" applyNumberFormat="1" applyFont="1" applyFill="1" applyBorder="1" applyAlignment="1">
      <alignment vertical="center" shrinkToFit="1"/>
    </xf>
    <xf numFmtId="183" fontId="3" fillId="3" borderId="18" xfId="0" applyNumberFormat="1" applyFont="1" applyFill="1" applyBorder="1" applyAlignment="1">
      <alignment vertical="center" shrinkToFit="1"/>
    </xf>
    <xf numFmtId="183" fontId="6" fillId="0" borderId="18" xfId="0" applyNumberFormat="1" applyFont="1" applyBorder="1" applyAlignment="1">
      <alignment vertical="center" shrinkToFit="1"/>
    </xf>
    <xf numFmtId="0" fontId="2" fillId="6" borderId="10" xfId="0" applyFont="1" applyFill="1" applyBorder="1" applyAlignment="1">
      <alignment horizontal="center" vertical="center" textRotation="255" shrinkToFit="1"/>
    </xf>
    <xf numFmtId="186" fontId="3" fillId="6" borderId="24" xfId="0" applyNumberFormat="1" applyFont="1" applyFill="1" applyBorder="1" applyAlignment="1">
      <alignment vertical="center" shrinkToFit="1"/>
    </xf>
    <xf numFmtId="186" fontId="3" fillId="6" borderId="29" xfId="0" applyNumberFormat="1" applyFont="1" applyFill="1" applyBorder="1" applyAlignment="1">
      <alignment vertical="center" shrinkToFit="1"/>
    </xf>
    <xf numFmtId="176" fontId="3" fillId="6" borderId="25" xfId="0" applyNumberFormat="1" applyFont="1" applyFill="1" applyBorder="1" applyAlignment="1">
      <alignment vertical="center" shrinkToFit="1"/>
    </xf>
    <xf numFmtId="187" fontId="3" fillId="6" borderId="25" xfId="0" applyNumberFormat="1" applyFont="1" applyFill="1" applyBorder="1" applyAlignment="1">
      <alignment vertical="center" shrinkToFit="1"/>
    </xf>
    <xf numFmtId="188" fontId="3" fillId="6" borderId="24" xfId="0" applyNumberFormat="1" applyFont="1" applyFill="1" applyBorder="1" applyAlignment="1">
      <alignment vertical="center" shrinkToFit="1"/>
    </xf>
    <xf numFmtId="186" fontId="3" fillId="6" borderId="1" xfId="0" applyNumberFormat="1" applyFont="1" applyFill="1" applyBorder="1" applyAlignment="1">
      <alignment vertical="center"/>
    </xf>
    <xf numFmtId="180" fontId="1" fillId="6" borderId="30" xfId="0" applyNumberFormat="1" applyFont="1" applyFill="1" applyBorder="1" applyAlignment="1">
      <alignment vertical="center"/>
    </xf>
    <xf numFmtId="187" fontId="3" fillId="6" borderId="18" xfId="0" applyNumberFormat="1" applyFont="1" applyFill="1" applyBorder="1" applyAlignment="1">
      <alignment vertical="center" shrinkToFit="1"/>
    </xf>
    <xf numFmtId="187" fontId="3" fillId="6" borderId="26" xfId="0" applyNumberFormat="1" applyFont="1" applyFill="1" applyBorder="1" applyAlignment="1">
      <alignment vertical="center" shrinkToFit="1"/>
    </xf>
    <xf numFmtId="186" fontId="3" fillId="6" borderId="27" xfId="0" applyNumberFormat="1" applyFont="1" applyFill="1" applyBorder="1" applyAlignment="1">
      <alignment vertical="center" shrinkToFit="1"/>
    </xf>
    <xf numFmtId="183" fontId="3" fillId="6" borderId="18" xfId="0" applyNumberFormat="1" applyFont="1" applyFill="1" applyBorder="1" applyAlignment="1">
      <alignment vertical="center" shrinkToFit="1"/>
    </xf>
    <xf numFmtId="187" fontId="3" fillId="6" borderId="34" xfId="0" applyNumberFormat="1" applyFont="1" applyFill="1" applyBorder="1" applyAlignment="1">
      <alignment vertical="center" shrinkToFit="1"/>
    </xf>
    <xf numFmtId="188" fontId="3" fillId="6" borderId="38" xfId="0" applyNumberFormat="1" applyFont="1" applyFill="1" applyBorder="1" applyAlignment="1">
      <alignment vertical="center" shrinkToFit="1"/>
    </xf>
    <xf numFmtId="187" fontId="3" fillId="5" borderId="25" xfId="0" applyNumberFormat="1" applyFont="1" applyFill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188" fontId="3" fillId="2" borderId="18" xfId="0" applyNumberFormat="1" applyFont="1" applyFill="1" applyBorder="1" applyAlignment="1">
      <alignment vertical="center" shrinkToFit="1"/>
    </xf>
    <xf numFmtId="188" fontId="3" fillId="3" borderId="18" xfId="0" applyNumberFormat="1" applyFont="1" applyFill="1" applyBorder="1" applyAlignment="1">
      <alignment vertical="center" shrinkToFit="1"/>
    </xf>
    <xf numFmtId="188" fontId="3" fillId="0" borderId="18" xfId="0" applyNumberFormat="1" applyFont="1" applyFill="1" applyBorder="1" applyAlignment="1">
      <alignment vertical="center" shrinkToFit="1"/>
    </xf>
    <xf numFmtId="188" fontId="3" fillId="4" borderId="18" xfId="0" applyNumberFormat="1" applyFont="1" applyFill="1" applyBorder="1" applyAlignment="1">
      <alignment vertical="center" shrinkToFit="1"/>
    </xf>
    <xf numFmtId="188" fontId="3" fillId="6" borderId="18" xfId="0" applyNumberFormat="1" applyFont="1" applyFill="1" applyBorder="1" applyAlignment="1">
      <alignment vertical="center" shrinkToFit="1"/>
    </xf>
    <xf numFmtId="188" fontId="6" fillId="0" borderId="18" xfId="0" applyNumberFormat="1" applyFont="1" applyBorder="1" applyAlignment="1">
      <alignment vertical="center" shrinkToFit="1"/>
    </xf>
    <xf numFmtId="188" fontId="3" fillId="0" borderId="33" xfId="0" applyNumberFormat="1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textRotation="255" shrinkToFit="1"/>
    </xf>
    <xf numFmtId="0" fontId="4" fillId="0" borderId="12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BD35"/>
  <sheetViews>
    <sheetView tabSelected="1" view="pageBreakPreview" zoomScale="138" zoomScaleNormal="100" zoomScaleSheetLayoutView="138" workbookViewId="0">
      <selection activeCell="B1" sqref="B1"/>
    </sheetView>
  </sheetViews>
  <sheetFormatPr defaultColWidth="9" defaultRowHeight="10.8"/>
  <cols>
    <col min="1" max="1" width="2.69921875" style="50" customWidth="1"/>
    <col min="2" max="3" width="3.59765625" style="50" customWidth="1"/>
    <col min="4" max="4" width="5.59765625" style="50" customWidth="1"/>
    <col min="5" max="5" width="3.09765625" style="50" customWidth="1"/>
    <col min="6" max="6" width="4.5" style="50" customWidth="1"/>
    <col min="7" max="7" width="4" style="50" customWidth="1"/>
    <col min="8" max="8" width="4.5" style="50" customWidth="1"/>
    <col min="9" max="9" width="5.3984375" style="50" customWidth="1"/>
    <col min="10" max="10" width="4.5" style="50" customWidth="1"/>
    <col min="11" max="11" width="3.09765625" style="50" customWidth="1"/>
    <col min="12" max="12" width="2.59765625" style="50" customWidth="1"/>
    <col min="13" max="13" width="4.09765625" style="50" customWidth="1"/>
    <col min="14" max="14" width="3.19921875" style="50" customWidth="1"/>
    <col min="15" max="15" width="4.09765625" style="50" customWidth="1"/>
    <col min="16" max="16" width="4.5" style="50" customWidth="1"/>
    <col min="17" max="17" width="4.09765625" style="50" customWidth="1"/>
    <col min="18" max="18" width="0.59765625" style="50" customWidth="1"/>
    <col min="19" max="19" width="3.09765625" style="50" customWidth="1"/>
    <col min="20" max="20" width="3.5" style="50" customWidth="1"/>
    <col min="21" max="21" width="5.19921875" style="50" customWidth="1"/>
    <col min="22" max="22" width="3.09765625" style="50" customWidth="1"/>
    <col min="23" max="23" width="3.8984375" style="50" customWidth="1"/>
    <col min="24" max="24" width="3.59765625" style="50" customWidth="1"/>
    <col min="25" max="25" width="4.8984375" style="50" customWidth="1"/>
    <col min="26" max="26" width="2.59765625" style="50" customWidth="1"/>
    <col min="27" max="27" width="4.09765625" style="50" customWidth="1"/>
    <col min="28" max="28" width="3.59765625" style="50" customWidth="1"/>
    <col min="29" max="29" width="4.19921875" style="50" customWidth="1"/>
    <col min="30" max="30" width="3.09765625" style="50" customWidth="1"/>
    <col min="31" max="31" width="4.09765625" style="50" customWidth="1"/>
    <col min="32" max="32" width="3.59765625" style="50" customWidth="1"/>
    <col min="33" max="33" width="4.59765625" style="50" customWidth="1"/>
    <col min="34" max="34" width="2.59765625" style="50" customWidth="1"/>
    <col min="35" max="35" width="4.09765625" style="50" customWidth="1"/>
    <col min="36" max="36" width="3.59765625" style="50" customWidth="1"/>
    <col min="37" max="37" width="4.59765625" style="50" customWidth="1"/>
    <col min="38" max="38" width="2.59765625" style="50" customWidth="1"/>
    <col min="39" max="39" width="4.09765625" style="50" customWidth="1"/>
    <col min="40" max="40" width="3.09765625" style="50" customWidth="1"/>
    <col min="41" max="41" width="3.69921875" style="50" customWidth="1"/>
    <col min="42" max="43" width="4.09765625" style="72" customWidth="1"/>
    <col min="44" max="44" width="4.19921875" style="50" customWidth="1"/>
    <col min="45" max="45" width="2.5" style="50" customWidth="1"/>
    <col min="46" max="46" width="4.3984375" style="51" customWidth="1"/>
    <col min="47" max="47" width="3.3984375" style="50" customWidth="1"/>
    <col min="48" max="48" width="6.59765625" style="50" customWidth="1"/>
    <col min="49" max="49" width="4" style="50" customWidth="1"/>
    <col min="50" max="16384" width="9" style="50"/>
  </cols>
  <sheetData>
    <row r="1" spans="1:56" ht="20.25" customHeight="1">
      <c r="A1" s="49" t="s">
        <v>31</v>
      </c>
    </row>
    <row r="2" spans="1:56" ht="5.25" customHeight="1">
      <c r="A2" s="49"/>
    </row>
    <row r="3" spans="1:56" s="52" customFormat="1" ht="10.5" customHeight="1">
      <c r="A3" s="5" t="s">
        <v>20</v>
      </c>
      <c r="B3" s="52" t="s">
        <v>25</v>
      </c>
      <c r="AZ3" s="73"/>
      <c r="BA3" s="73"/>
      <c r="BD3" s="53"/>
    </row>
    <row r="4" spans="1:56" s="52" customFormat="1" ht="10.5" customHeight="1">
      <c r="A4" s="5" t="s">
        <v>21</v>
      </c>
      <c r="B4" s="52" t="s">
        <v>26</v>
      </c>
      <c r="AA4" s="52" t="s">
        <v>23</v>
      </c>
      <c r="AZ4" s="73"/>
      <c r="BA4" s="73"/>
      <c r="BD4" s="53"/>
    </row>
    <row r="5" spans="1:56" s="52" customFormat="1" ht="10.5" customHeight="1">
      <c r="A5" s="5" t="s">
        <v>22</v>
      </c>
      <c r="B5" s="52" t="s">
        <v>27</v>
      </c>
      <c r="AA5" s="52" t="s">
        <v>24</v>
      </c>
      <c r="AZ5" s="73"/>
      <c r="BA5" s="73"/>
      <c r="BD5" s="53"/>
    </row>
    <row r="6" spans="1:56" s="52" customFormat="1" ht="9.9" customHeight="1">
      <c r="B6" s="52" t="s">
        <v>30</v>
      </c>
      <c r="AZ6" s="73"/>
      <c r="BA6" s="73"/>
      <c r="BD6" s="53"/>
    </row>
    <row r="7" spans="1:56" s="52" customFormat="1" ht="9.9" customHeight="1">
      <c r="A7" s="5" t="s">
        <v>28</v>
      </c>
      <c r="B7" s="52" t="s">
        <v>29</v>
      </c>
    </row>
    <row r="8" spans="1:56" s="55" customFormat="1" ht="10.5" customHeight="1">
      <c r="A8" s="54"/>
      <c r="B8" s="52"/>
      <c r="AP8" s="74"/>
      <c r="AQ8" s="74"/>
      <c r="AT8" s="56"/>
    </row>
    <row r="9" spans="1:56" s="55" customFormat="1" ht="10.5" customHeight="1">
      <c r="A9" s="54"/>
      <c r="B9" s="52"/>
      <c r="AP9" s="74"/>
      <c r="AQ9" s="74"/>
      <c r="AT9" s="56"/>
    </row>
    <row r="10" spans="1:56" s="55" customFormat="1" ht="10.5" customHeight="1">
      <c r="A10" s="54"/>
      <c r="B10" s="52"/>
      <c r="AP10" s="74"/>
      <c r="AQ10" s="74"/>
      <c r="AT10" s="56"/>
    </row>
    <row r="11" spans="1:56" s="55" customFormat="1" ht="10.5" customHeight="1">
      <c r="A11" s="54"/>
      <c r="B11" s="52"/>
      <c r="AP11" s="74"/>
      <c r="AQ11" s="74"/>
      <c r="AT11" s="56"/>
    </row>
    <row r="12" spans="1:56" s="52" customFormat="1" ht="15" customHeight="1" thickBot="1">
      <c r="A12" s="57"/>
      <c r="E12" s="58"/>
      <c r="F12" s="58"/>
      <c r="G12" s="58"/>
      <c r="H12" s="58"/>
      <c r="S12" s="52" t="s">
        <v>7</v>
      </c>
      <c r="AP12" s="73"/>
      <c r="AQ12" s="73"/>
      <c r="AT12" s="53"/>
    </row>
    <row r="13" spans="1:56" s="5" customFormat="1" ht="15" customHeight="1">
      <c r="A13" s="179" t="s">
        <v>4</v>
      </c>
      <c r="B13" s="182" t="s">
        <v>9</v>
      </c>
      <c r="C13" s="183"/>
      <c r="D13" s="184"/>
      <c r="E13" s="182" t="s">
        <v>16</v>
      </c>
      <c r="F13" s="183"/>
      <c r="G13" s="183"/>
      <c r="H13" s="183"/>
      <c r="I13" s="188"/>
      <c r="J13" s="189"/>
      <c r="K13" s="182" t="s">
        <v>11</v>
      </c>
      <c r="L13" s="183"/>
      <c r="M13" s="183"/>
      <c r="N13" s="183"/>
      <c r="O13" s="183"/>
      <c r="P13" s="188"/>
      <c r="Q13" s="191"/>
      <c r="R13" s="30"/>
      <c r="S13" s="193" t="s">
        <v>16</v>
      </c>
      <c r="T13" s="183"/>
      <c r="U13" s="188"/>
      <c r="V13" s="1" t="s">
        <v>7</v>
      </c>
      <c r="W13" s="1"/>
      <c r="X13" s="34"/>
      <c r="Y13" s="35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7"/>
      <c r="AP13" s="75"/>
      <c r="AQ13" s="75"/>
      <c r="AT13" s="43"/>
    </row>
    <row r="14" spans="1:56" s="3" customFormat="1" ht="25.5" customHeight="1">
      <c r="A14" s="180"/>
      <c r="B14" s="185"/>
      <c r="C14" s="186"/>
      <c r="D14" s="187"/>
      <c r="E14" s="185"/>
      <c r="F14" s="186"/>
      <c r="G14" s="186"/>
      <c r="H14" s="186"/>
      <c r="I14" s="186"/>
      <c r="J14" s="190"/>
      <c r="K14" s="185"/>
      <c r="L14" s="186"/>
      <c r="M14" s="186"/>
      <c r="N14" s="186"/>
      <c r="O14" s="186"/>
      <c r="P14" s="186"/>
      <c r="Q14" s="192"/>
      <c r="R14" s="31"/>
      <c r="S14" s="194"/>
      <c r="T14" s="186"/>
      <c r="U14" s="186"/>
      <c r="V14" s="178" t="s">
        <v>0</v>
      </c>
      <c r="W14" s="178"/>
      <c r="X14" s="178"/>
      <c r="Y14" s="178"/>
      <c r="Z14" s="172" t="s">
        <v>14</v>
      </c>
      <c r="AA14" s="172"/>
      <c r="AB14" s="172"/>
      <c r="AC14" s="172"/>
      <c r="AD14" s="173" t="s">
        <v>1</v>
      </c>
      <c r="AE14" s="173"/>
      <c r="AF14" s="173"/>
      <c r="AG14" s="173"/>
      <c r="AH14" s="172" t="s">
        <v>2</v>
      </c>
      <c r="AI14" s="172"/>
      <c r="AJ14" s="172"/>
      <c r="AK14" s="172"/>
      <c r="AL14" s="174" t="s">
        <v>3</v>
      </c>
      <c r="AM14" s="174"/>
      <c r="AN14" s="174"/>
      <c r="AO14" s="175"/>
      <c r="AP14" s="76"/>
      <c r="AQ14" s="76"/>
      <c r="AT14" s="44"/>
    </row>
    <row r="15" spans="1:56" s="7" customFormat="1" ht="23.25" customHeight="1">
      <c r="A15" s="181"/>
      <c r="B15" s="16" t="s">
        <v>6</v>
      </c>
      <c r="C15" s="17" t="s">
        <v>10</v>
      </c>
      <c r="D15" s="18" t="s">
        <v>5</v>
      </c>
      <c r="E15" s="16" t="s">
        <v>6</v>
      </c>
      <c r="F15" s="28" t="s">
        <v>15</v>
      </c>
      <c r="G15" s="16" t="s">
        <v>10</v>
      </c>
      <c r="H15" s="28" t="s">
        <v>15</v>
      </c>
      <c r="I15" s="16" t="s">
        <v>5</v>
      </c>
      <c r="J15" s="28" t="s">
        <v>15</v>
      </c>
      <c r="K15" s="176" t="s">
        <v>12</v>
      </c>
      <c r="L15" s="177"/>
      <c r="M15" s="28" t="s">
        <v>15</v>
      </c>
      <c r="N15" s="16" t="s">
        <v>10</v>
      </c>
      <c r="O15" s="28" t="s">
        <v>15</v>
      </c>
      <c r="P15" s="16" t="s">
        <v>5</v>
      </c>
      <c r="Q15" s="39" t="s">
        <v>15</v>
      </c>
      <c r="R15" s="32"/>
      <c r="S15" s="19" t="s">
        <v>6</v>
      </c>
      <c r="T15" s="171" t="s">
        <v>10</v>
      </c>
      <c r="U15" s="163" t="s">
        <v>5</v>
      </c>
      <c r="V15" s="16" t="s">
        <v>6</v>
      </c>
      <c r="W15" s="28" t="s">
        <v>13</v>
      </c>
      <c r="X15" s="16" t="s">
        <v>10</v>
      </c>
      <c r="Y15" s="16" t="s">
        <v>5</v>
      </c>
      <c r="Z15" s="16" t="s">
        <v>6</v>
      </c>
      <c r="AA15" s="33" t="s">
        <v>13</v>
      </c>
      <c r="AB15" s="16" t="s">
        <v>10</v>
      </c>
      <c r="AC15" s="16" t="s">
        <v>5</v>
      </c>
      <c r="AD15" s="16" t="s">
        <v>6</v>
      </c>
      <c r="AE15" s="28" t="s">
        <v>13</v>
      </c>
      <c r="AF15" s="16" t="s">
        <v>10</v>
      </c>
      <c r="AG15" s="16" t="s">
        <v>5</v>
      </c>
      <c r="AH15" s="16" t="s">
        <v>6</v>
      </c>
      <c r="AI15" s="33" t="s">
        <v>13</v>
      </c>
      <c r="AJ15" s="16" t="s">
        <v>10</v>
      </c>
      <c r="AK15" s="16" t="s">
        <v>5</v>
      </c>
      <c r="AL15" s="16" t="s">
        <v>6</v>
      </c>
      <c r="AM15" s="38" t="s">
        <v>13</v>
      </c>
      <c r="AN15" s="16" t="s">
        <v>10</v>
      </c>
      <c r="AO15" s="79" t="s">
        <v>5</v>
      </c>
      <c r="AP15" s="77"/>
      <c r="AQ15" s="77"/>
      <c r="AT15" s="45"/>
    </row>
    <row r="16" spans="1:56" s="3" customFormat="1" ht="20.100000000000001" customHeight="1">
      <c r="A16" s="20">
        <v>3</v>
      </c>
      <c r="B16" s="80">
        <v>219</v>
      </c>
      <c r="C16" s="81">
        <v>577</v>
      </c>
      <c r="D16" s="11">
        <v>441.88</v>
      </c>
      <c r="E16" s="80">
        <v>153</v>
      </c>
      <c r="F16" s="92">
        <f>E16/B16*100</f>
        <v>69.863013698630141</v>
      </c>
      <c r="G16" s="80">
        <v>437</v>
      </c>
      <c r="H16" s="92">
        <v>75.7</v>
      </c>
      <c r="I16" s="100">
        <v>334.34</v>
      </c>
      <c r="J16" s="92">
        <v>75.7</v>
      </c>
      <c r="K16" s="106">
        <v>66</v>
      </c>
      <c r="L16" s="59">
        <v>-22</v>
      </c>
      <c r="M16" s="110">
        <f>K16/B16*100</f>
        <v>30.136986301369863</v>
      </c>
      <c r="N16" s="80">
        <v>140</v>
      </c>
      <c r="O16" s="92">
        <v>24.3</v>
      </c>
      <c r="P16" s="100">
        <v>107.54</v>
      </c>
      <c r="Q16" s="118">
        <v>24.3</v>
      </c>
      <c r="R16" s="29"/>
      <c r="S16" s="124">
        <v>153</v>
      </c>
      <c r="T16" s="81">
        <f>X16+AB16+AF16+AJ16+AN16</f>
        <v>437</v>
      </c>
      <c r="U16" s="164">
        <v>334.34</v>
      </c>
      <c r="V16" s="80">
        <v>43</v>
      </c>
      <c r="W16" s="92">
        <v>28.1</v>
      </c>
      <c r="X16" s="80">
        <v>161</v>
      </c>
      <c r="Y16" s="100">
        <v>124.02</v>
      </c>
      <c r="Z16" s="80">
        <v>11</v>
      </c>
      <c r="AA16" s="110">
        <v>7.2</v>
      </c>
      <c r="AB16" s="80">
        <v>20</v>
      </c>
      <c r="AC16" s="100">
        <v>14.76</v>
      </c>
      <c r="AD16" s="80">
        <v>45</v>
      </c>
      <c r="AE16" s="92">
        <v>29.4</v>
      </c>
      <c r="AF16" s="80">
        <v>123</v>
      </c>
      <c r="AG16" s="100">
        <v>102.98</v>
      </c>
      <c r="AH16" s="80">
        <v>40</v>
      </c>
      <c r="AI16" s="145">
        <v>26.1</v>
      </c>
      <c r="AJ16" s="80">
        <v>102</v>
      </c>
      <c r="AK16" s="100">
        <v>70.45</v>
      </c>
      <c r="AL16" s="80">
        <v>14</v>
      </c>
      <c r="AM16" s="139">
        <v>9.1999999999999993</v>
      </c>
      <c r="AN16" s="80">
        <v>31</v>
      </c>
      <c r="AO16" s="133">
        <v>22.13</v>
      </c>
      <c r="AP16" s="70"/>
      <c r="AQ16" s="70"/>
      <c r="AR16" s="3">
        <f t="shared" ref="AR16:AT17" si="0">V16+Z16+AD16+AH16+AL16</f>
        <v>153</v>
      </c>
      <c r="AS16" s="3">
        <f t="shared" si="0"/>
        <v>100.00000000000001</v>
      </c>
      <c r="AT16" s="44">
        <f t="shared" si="0"/>
        <v>437</v>
      </c>
      <c r="AU16" s="47"/>
      <c r="AV16" s="42">
        <f>Y16+AC16+AG16+AK16+AO16</f>
        <v>334.34</v>
      </c>
      <c r="AW16" s="46"/>
    </row>
    <row r="17" spans="1:49" s="3" customFormat="1" ht="20.100000000000001" customHeight="1">
      <c r="A17" s="21">
        <v>4</v>
      </c>
      <c r="B17" s="82">
        <v>203</v>
      </c>
      <c r="C17" s="83">
        <v>538</v>
      </c>
      <c r="D17" s="12">
        <v>458.84</v>
      </c>
      <c r="E17" s="82">
        <v>160</v>
      </c>
      <c r="F17" s="93">
        <v>78.900000000000006</v>
      </c>
      <c r="G17" s="82">
        <v>452</v>
      </c>
      <c r="H17" s="93">
        <f t="shared" ref="F17:H24" si="1">G17/D17*100</f>
        <v>98.509284282102698</v>
      </c>
      <c r="I17" s="101">
        <v>418.7</v>
      </c>
      <c r="J17" s="93">
        <v>91.2</v>
      </c>
      <c r="K17" s="107">
        <v>43</v>
      </c>
      <c r="L17" s="26">
        <v>-8</v>
      </c>
      <c r="M17" s="111">
        <v>21.1</v>
      </c>
      <c r="N17" s="82">
        <v>86</v>
      </c>
      <c r="O17" s="93">
        <v>16</v>
      </c>
      <c r="P17" s="101">
        <v>40.14</v>
      </c>
      <c r="Q17" s="119">
        <v>8.8000000000000007</v>
      </c>
      <c r="R17" s="29"/>
      <c r="S17" s="125">
        <v>160</v>
      </c>
      <c r="T17" s="83">
        <f>X17+AB17+AF17+AJ17+AN17</f>
        <v>452</v>
      </c>
      <c r="U17" s="165">
        <v>418.7</v>
      </c>
      <c r="V17" s="82">
        <v>39</v>
      </c>
      <c r="W17" s="93">
        <v>24.3</v>
      </c>
      <c r="X17" s="82">
        <v>116</v>
      </c>
      <c r="Y17" s="101">
        <v>69.010000000000005</v>
      </c>
      <c r="Z17" s="82">
        <v>19</v>
      </c>
      <c r="AA17" s="111">
        <v>11.8</v>
      </c>
      <c r="AB17" s="82">
        <v>65</v>
      </c>
      <c r="AC17" s="101">
        <v>117.25</v>
      </c>
      <c r="AD17" s="82">
        <v>43</v>
      </c>
      <c r="AE17" s="93">
        <v>26.8</v>
      </c>
      <c r="AF17" s="82">
        <v>152</v>
      </c>
      <c r="AG17" s="101">
        <v>142.04</v>
      </c>
      <c r="AH17" s="82">
        <v>50</v>
      </c>
      <c r="AI17" s="146">
        <v>31.2</v>
      </c>
      <c r="AJ17" s="82">
        <v>99</v>
      </c>
      <c r="AK17" s="101">
        <v>46.67</v>
      </c>
      <c r="AL17" s="82">
        <v>9</v>
      </c>
      <c r="AM17" s="140">
        <v>5.6</v>
      </c>
      <c r="AN17" s="82">
        <v>20</v>
      </c>
      <c r="AO17" s="134">
        <v>43.73</v>
      </c>
      <c r="AP17" s="70"/>
      <c r="AQ17" s="70"/>
      <c r="AR17" s="3">
        <f t="shared" si="0"/>
        <v>160</v>
      </c>
      <c r="AS17" s="3">
        <f t="shared" si="0"/>
        <v>99.7</v>
      </c>
      <c r="AT17" s="44">
        <f t="shared" si="0"/>
        <v>452</v>
      </c>
      <c r="AU17" s="47"/>
      <c r="AV17" s="42">
        <f>Y17+AC17+AG17+AK17+AO17</f>
        <v>418.7</v>
      </c>
      <c r="AW17" s="46"/>
    </row>
    <row r="18" spans="1:49" s="3" customFormat="1" ht="12.75" customHeight="1">
      <c r="A18" s="10" t="s">
        <v>17</v>
      </c>
      <c r="B18" s="84">
        <v>121</v>
      </c>
      <c r="C18" s="85">
        <v>297</v>
      </c>
      <c r="D18" s="9">
        <v>213.19</v>
      </c>
      <c r="E18" s="84">
        <v>95</v>
      </c>
      <c r="F18" s="94">
        <f t="shared" si="1"/>
        <v>78.512396694214885</v>
      </c>
      <c r="G18" s="84">
        <f>T18</f>
        <v>252</v>
      </c>
      <c r="H18" s="94">
        <f>G18/C18*100</f>
        <v>84.848484848484844</v>
      </c>
      <c r="I18" s="102">
        <v>190.04</v>
      </c>
      <c r="J18" s="94">
        <v>89.1</v>
      </c>
      <c r="K18" s="108">
        <v>26</v>
      </c>
      <c r="L18" s="25">
        <v>-8</v>
      </c>
      <c r="M18" s="112">
        <f t="shared" ref="M18:M23" si="2">K18/B18*100</f>
        <v>21.487603305785125</v>
      </c>
      <c r="N18" s="84">
        <f>C18-G18</f>
        <v>45</v>
      </c>
      <c r="O18" s="94">
        <v>15.2</v>
      </c>
      <c r="P18" s="102">
        <v>23.15</v>
      </c>
      <c r="Q18" s="120">
        <v>10.9</v>
      </c>
      <c r="R18" s="29"/>
      <c r="S18" s="126">
        <v>95</v>
      </c>
      <c r="T18" s="85">
        <f>X18+AB18+AF18+AJ18+AN18</f>
        <v>252</v>
      </c>
      <c r="U18" s="166">
        <v>190.04</v>
      </c>
      <c r="V18" s="84">
        <v>13</v>
      </c>
      <c r="W18" s="94">
        <v>13.7</v>
      </c>
      <c r="X18" s="84">
        <v>51</v>
      </c>
      <c r="Y18" s="102">
        <v>20.94</v>
      </c>
      <c r="Z18" s="84">
        <v>10</v>
      </c>
      <c r="AA18" s="112">
        <v>10.5</v>
      </c>
      <c r="AB18" s="84">
        <v>47</v>
      </c>
      <c r="AC18" s="102">
        <v>72.650000000000006</v>
      </c>
      <c r="AD18" s="84">
        <v>31</v>
      </c>
      <c r="AE18" s="94">
        <v>32.6</v>
      </c>
      <c r="AF18" s="84">
        <v>71</v>
      </c>
      <c r="AG18" s="102">
        <v>47.34</v>
      </c>
      <c r="AH18" s="84">
        <v>38</v>
      </c>
      <c r="AI18" s="41">
        <v>40</v>
      </c>
      <c r="AJ18" s="84">
        <v>75</v>
      </c>
      <c r="AK18" s="102">
        <v>41.72</v>
      </c>
      <c r="AL18" s="84">
        <v>3</v>
      </c>
      <c r="AM18" s="141">
        <v>3.2</v>
      </c>
      <c r="AN18" s="84">
        <v>8</v>
      </c>
      <c r="AO18" s="135">
        <v>7.49</v>
      </c>
      <c r="AP18" s="70"/>
      <c r="AQ18" s="70"/>
      <c r="AT18" s="44"/>
    </row>
    <row r="19" spans="1:49" s="3" customFormat="1" ht="12.75" customHeight="1">
      <c r="A19" s="10" t="s">
        <v>18</v>
      </c>
      <c r="B19" s="84">
        <v>82</v>
      </c>
      <c r="C19" s="85">
        <v>241</v>
      </c>
      <c r="D19" s="9">
        <v>245.65</v>
      </c>
      <c r="E19" s="84">
        <v>65</v>
      </c>
      <c r="F19" s="94">
        <f t="shared" si="1"/>
        <v>79.268292682926827</v>
      </c>
      <c r="G19" s="98">
        <f>T19</f>
        <v>200</v>
      </c>
      <c r="H19" s="94">
        <f t="shared" si="1"/>
        <v>81.416649704864639</v>
      </c>
      <c r="I19" s="102">
        <v>228.66</v>
      </c>
      <c r="J19" s="94">
        <v>93.1</v>
      </c>
      <c r="K19" s="108">
        <v>17</v>
      </c>
      <c r="L19" s="25">
        <v>0</v>
      </c>
      <c r="M19" s="112">
        <f t="shared" si="2"/>
        <v>20.73170731707317</v>
      </c>
      <c r="N19" s="84">
        <f t="shared" ref="N19:N23" si="3">C19-G19</f>
        <v>41</v>
      </c>
      <c r="O19" s="94">
        <v>18.600000000000001</v>
      </c>
      <c r="P19" s="102">
        <v>16.989999999999998</v>
      </c>
      <c r="Q19" s="120">
        <v>6.9</v>
      </c>
      <c r="R19" s="29"/>
      <c r="S19" s="126">
        <v>65</v>
      </c>
      <c r="T19" s="85">
        <f>X19+AB19+AF19+AJ19+AN19</f>
        <v>200</v>
      </c>
      <c r="U19" s="166">
        <v>228.66</v>
      </c>
      <c r="V19" s="84">
        <v>26</v>
      </c>
      <c r="W19" s="94">
        <v>40</v>
      </c>
      <c r="X19" s="84">
        <v>65</v>
      </c>
      <c r="Y19" s="102">
        <v>48.07</v>
      </c>
      <c r="Z19" s="84">
        <v>9</v>
      </c>
      <c r="AA19" s="112">
        <v>13.8</v>
      </c>
      <c r="AB19" s="84">
        <v>18</v>
      </c>
      <c r="AC19" s="102">
        <v>44.6</v>
      </c>
      <c r="AD19" s="84">
        <v>12</v>
      </c>
      <c r="AE19" s="94">
        <v>18.5</v>
      </c>
      <c r="AF19" s="84">
        <v>81</v>
      </c>
      <c r="AG19" s="102">
        <v>94.8</v>
      </c>
      <c r="AH19" s="84">
        <v>12</v>
      </c>
      <c r="AI19" s="41">
        <v>18.5</v>
      </c>
      <c r="AJ19" s="84">
        <v>24</v>
      </c>
      <c r="AK19" s="102">
        <v>4.95</v>
      </c>
      <c r="AL19" s="84">
        <v>6</v>
      </c>
      <c r="AM19" s="141">
        <v>9.1999999999999993</v>
      </c>
      <c r="AN19" s="84">
        <v>12</v>
      </c>
      <c r="AO19" s="135">
        <v>36.24</v>
      </c>
      <c r="AP19" s="70"/>
      <c r="AQ19" s="70"/>
      <c r="AT19" s="44"/>
    </row>
    <row r="20" spans="1:49" s="3" customFormat="1" ht="20.100000000000001" customHeight="1">
      <c r="A20" s="22">
        <v>5</v>
      </c>
      <c r="B20" s="86">
        <f>B21+B22+B23</f>
        <v>434</v>
      </c>
      <c r="C20" s="87">
        <f t="shared" ref="C20:D20" si="4">C21+C22+C23</f>
        <v>1423</v>
      </c>
      <c r="D20" s="13">
        <f t="shared" si="4"/>
        <v>2432.8199999999997</v>
      </c>
      <c r="E20" s="86">
        <f>E21+E22+E23</f>
        <v>307</v>
      </c>
      <c r="F20" s="95">
        <f t="shared" si="1"/>
        <v>70.737327188940085</v>
      </c>
      <c r="G20" s="86">
        <f t="shared" ref="G20:I20" si="5">G21+G22+G23</f>
        <v>1055</v>
      </c>
      <c r="H20" s="95">
        <f>G20/C20*100</f>
        <v>74.139142656359809</v>
      </c>
      <c r="I20" s="103">
        <f t="shared" si="5"/>
        <v>2046.98</v>
      </c>
      <c r="J20" s="95">
        <v>84.4</v>
      </c>
      <c r="K20" s="109">
        <v>127</v>
      </c>
      <c r="L20" s="27">
        <v>-26</v>
      </c>
      <c r="M20" s="113">
        <f t="shared" si="2"/>
        <v>29.262672811059907</v>
      </c>
      <c r="N20" s="86">
        <f t="shared" si="3"/>
        <v>368</v>
      </c>
      <c r="O20" s="95">
        <f>N20/C20*100</f>
        <v>25.860857343640198</v>
      </c>
      <c r="P20" s="103">
        <f t="shared" ref="P20" si="6">P21+P22+P23</f>
        <v>385.84</v>
      </c>
      <c r="Q20" s="121">
        <v>15.6</v>
      </c>
      <c r="R20" s="29"/>
      <c r="S20" s="127">
        <f>S21+S22+S23</f>
        <v>307</v>
      </c>
      <c r="T20" s="87">
        <f t="shared" ref="T20:U20" si="7">T21+T22+T23</f>
        <v>1055</v>
      </c>
      <c r="U20" s="167">
        <f t="shared" si="7"/>
        <v>2046.98</v>
      </c>
      <c r="V20" s="86">
        <f>V21+V22+V23</f>
        <v>80</v>
      </c>
      <c r="W20" s="95">
        <v>26</v>
      </c>
      <c r="X20" s="86">
        <f>X21+X22+X23</f>
        <v>353</v>
      </c>
      <c r="Y20" s="103">
        <f>Y21+Y22+Y23</f>
        <v>1153.8300000000002</v>
      </c>
      <c r="Z20" s="86">
        <f>Z21+Z22+Z23</f>
        <v>39</v>
      </c>
      <c r="AA20" s="113">
        <v>12.7</v>
      </c>
      <c r="AB20" s="86">
        <f>AB21+AB22+AB23</f>
        <v>123</v>
      </c>
      <c r="AC20" s="103">
        <f>AC21+AC22+AC23</f>
        <v>113.12</v>
      </c>
      <c r="AD20" s="86">
        <f>AD21+AD22+AD23</f>
        <v>80</v>
      </c>
      <c r="AE20" s="95">
        <v>26.1</v>
      </c>
      <c r="AF20" s="86">
        <f>AF21+AF22+AF23</f>
        <v>301</v>
      </c>
      <c r="AG20" s="103">
        <f>AG21+AG22+AG23</f>
        <v>343.47</v>
      </c>
      <c r="AH20" s="86">
        <f>AH21+AH22+AH23</f>
        <v>94</v>
      </c>
      <c r="AI20" s="40">
        <v>30.6</v>
      </c>
      <c r="AJ20" s="86">
        <f>AJ21+AJ22+AJ23</f>
        <v>242</v>
      </c>
      <c r="AK20" s="103">
        <f>AK21+AK22+AK23</f>
        <v>403.03</v>
      </c>
      <c r="AL20" s="86">
        <f>AL21+AL22+AL23</f>
        <v>14</v>
      </c>
      <c r="AM20" s="142">
        <v>4.5999999999999996</v>
      </c>
      <c r="AN20" s="86">
        <f>AN21+AN22+AN23</f>
        <v>36</v>
      </c>
      <c r="AO20" s="136">
        <f>AO21+AO22+AO23</f>
        <v>33.519999999999996</v>
      </c>
      <c r="AP20" s="70"/>
      <c r="AQ20" s="70"/>
      <c r="AR20" s="3">
        <f t="shared" ref="AR20:AT23" si="8">V20+Z20+AD20+AH20+AL20</f>
        <v>307</v>
      </c>
      <c r="AS20" s="3">
        <f t="shared" si="8"/>
        <v>100</v>
      </c>
      <c r="AT20" s="44">
        <f>X20+AB20+AF20+AJ20+AN20</f>
        <v>1055</v>
      </c>
      <c r="AU20" s="47"/>
      <c r="AV20" s="42">
        <f>Y20+AC20+AG20+AK20+AO20</f>
        <v>2046.9700000000003</v>
      </c>
      <c r="AW20" s="46"/>
    </row>
    <row r="21" spans="1:49" s="3" customFormat="1" ht="12.75" customHeight="1">
      <c r="A21" s="10" t="s">
        <v>17</v>
      </c>
      <c r="B21" s="84">
        <v>206</v>
      </c>
      <c r="C21" s="85">
        <v>753</v>
      </c>
      <c r="D21" s="9">
        <v>484.96</v>
      </c>
      <c r="E21" s="84">
        <v>144</v>
      </c>
      <c r="F21" s="94">
        <f t="shared" si="1"/>
        <v>69.902912621359221</v>
      </c>
      <c r="G21" s="84">
        <v>560</v>
      </c>
      <c r="H21" s="94">
        <v>74.400000000000006</v>
      </c>
      <c r="I21" s="102">
        <v>381.72</v>
      </c>
      <c r="J21" s="94">
        <v>78.7</v>
      </c>
      <c r="K21" s="108">
        <v>62</v>
      </c>
      <c r="L21" s="25">
        <v>-15</v>
      </c>
      <c r="M21" s="112">
        <f t="shared" si="2"/>
        <v>30.097087378640776</v>
      </c>
      <c r="N21" s="84">
        <f t="shared" si="3"/>
        <v>193</v>
      </c>
      <c r="O21" s="94">
        <v>25.6</v>
      </c>
      <c r="P21" s="102">
        <f>D21-I21</f>
        <v>103.23999999999995</v>
      </c>
      <c r="Q21" s="120">
        <v>21.3</v>
      </c>
      <c r="R21" s="29"/>
      <c r="S21" s="126">
        <v>144</v>
      </c>
      <c r="T21" s="85">
        <f>X21+AB21+AF21+AJ21+AN21</f>
        <v>560</v>
      </c>
      <c r="U21" s="130">
        <f>Y21+AC21+AG21+AK21+AO21</f>
        <v>381.71999999999997</v>
      </c>
      <c r="V21" s="84">
        <v>36</v>
      </c>
      <c r="W21" s="94">
        <v>25</v>
      </c>
      <c r="X21" s="84">
        <v>180</v>
      </c>
      <c r="Y21" s="102">
        <v>146.59</v>
      </c>
      <c r="Z21" s="84">
        <v>16</v>
      </c>
      <c r="AA21" s="112">
        <v>11.1</v>
      </c>
      <c r="AB21" s="84">
        <v>67</v>
      </c>
      <c r="AC21" s="102">
        <v>45.54</v>
      </c>
      <c r="AD21" s="84">
        <v>39</v>
      </c>
      <c r="AE21" s="94">
        <v>27.1</v>
      </c>
      <c r="AF21" s="84">
        <v>160</v>
      </c>
      <c r="AG21" s="102">
        <v>87.99</v>
      </c>
      <c r="AH21" s="84">
        <v>48</v>
      </c>
      <c r="AI21" s="41">
        <v>33.299999999999997</v>
      </c>
      <c r="AJ21" s="84">
        <v>141</v>
      </c>
      <c r="AK21" s="102">
        <v>95.15</v>
      </c>
      <c r="AL21" s="84">
        <v>5</v>
      </c>
      <c r="AM21" s="141">
        <v>3.5</v>
      </c>
      <c r="AN21" s="84">
        <v>12</v>
      </c>
      <c r="AO21" s="135">
        <v>6.45</v>
      </c>
      <c r="AP21" s="70"/>
      <c r="AQ21" s="70"/>
      <c r="AR21" s="3">
        <f t="shared" si="8"/>
        <v>144</v>
      </c>
      <c r="AS21" s="3">
        <f t="shared" si="8"/>
        <v>100</v>
      </c>
      <c r="AT21" s="3">
        <f t="shared" si="8"/>
        <v>560</v>
      </c>
      <c r="AU21" s="47"/>
      <c r="AV21" s="3">
        <f>Y21+AC21+AG21+AK21+AO21</f>
        <v>381.71999999999997</v>
      </c>
      <c r="AW21" s="46"/>
    </row>
    <row r="22" spans="1:49" s="3" customFormat="1" ht="12.75" customHeight="1">
      <c r="A22" s="10" t="s">
        <v>18</v>
      </c>
      <c r="B22" s="84">
        <v>64</v>
      </c>
      <c r="C22" s="85">
        <v>117</v>
      </c>
      <c r="D22" s="9">
        <v>957.59</v>
      </c>
      <c r="E22" s="84">
        <v>44</v>
      </c>
      <c r="F22" s="94">
        <f t="shared" si="1"/>
        <v>68.75</v>
      </c>
      <c r="G22" s="98">
        <v>79</v>
      </c>
      <c r="H22" s="94">
        <v>67.5</v>
      </c>
      <c r="I22" s="102">
        <v>915.33</v>
      </c>
      <c r="J22" s="94">
        <v>95.6</v>
      </c>
      <c r="K22" s="108">
        <v>20</v>
      </c>
      <c r="L22" s="25">
        <v>-2</v>
      </c>
      <c r="M22" s="112">
        <f t="shared" si="2"/>
        <v>31.25</v>
      </c>
      <c r="N22" s="84">
        <f t="shared" si="3"/>
        <v>38</v>
      </c>
      <c r="O22" s="94">
        <v>32.5</v>
      </c>
      <c r="P22" s="102">
        <f t="shared" ref="P22:P23" si="9">D22-I22</f>
        <v>42.259999999999991</v>
      </c>
      <c r="Q22" s="120">
        <v>4.4000000000000004</v>
      </c>
      <c r="R22" s="29"/>
      <c r="S22" s="126">
        <f>V22+Z22+AD22+AH22+AL22</f>
        <v>44</v>
      </c>
      <c r="T22" s="85">
        <f>X22+AB22+AF22+AJ22+AN22</f>
        <v>79</v>
      </c>
      <c r="U22" s="130">
        <v>915.33</v>
      </c>
      <c r="V22" s="84">
        <v>17</v>
      </c>
      <c r="W22" s="94">
        <v>38.700000000000003</v>
      </c>
      <c r="X22" s="84">
        <v>38</v>
      </c>
      <c r="Y22" s="102">
        <v>777.07</v>
      </c>
      <c r="Z22" s="84">
        <v>2</v>
      </c>
      <c r="AA22" s="112">
        <v>4.5</v>
      </c>
      <c r="AB22" s="84">
        <v>4</v>
      </c>
      <c r="AC22" s="102">
        <v>7.78</v>
      </c>
      <c r="AD22" s="84">
        <v>7</v>
      </c>
      <c r="AE22" s="94">
        <v>15.9</v>
      </c>
      <c r="AF22" s="84">
        <v>12</v>
      </c>
      <c r="AG22" s="102">
        <v>13.8</v>
      </c>
      <c r="AH22" s="84">
        <v>16</v>
      </c>
      <c r="AI22" s="41">
        <v>36.4</v>
      </c>
      <c r="AJ22" s="84">
        <v>19</v>
      </c>
      <c r="AK22" s="102">
        <v>110.66</v>
      </c>
      <c r="AL22" s="84">
        <v>2</v>
      </c>
      <c r="AM22" s="141">
        <v>4.5</v>
      </c>
      <c r="AN22" s="84">
        <v>6</v>
      </c>
      <c r="AO22" s="135">
        <v>6.01</v>
      </c>
      <c r="AP22" s="70"/>
      <c r="AQ22" s="70"/>
      <c r="AR22" s="3">
        <f t="shared" si="8"/>
        <v>44</v>
      </c>
      <c r="AS22" s="3">
        <f t="shared" si="8"/>
        <v>100</v>
      </c>
      <c r="AT22" s="44">
        <f t="shared" si="8"/>
        <v>79</v>
      </c>
      <c r="AU22" s="47"/>
      <c r="AV22" s="42">
        <f>Y22+AC22+AG22+AK22+AO22</f>
        <v>915.31999999999994</v>
      </c>
      <c r="AW22" s="46"/>
    </row>
    <row r="23" spans="1:49" s="3" customFormat="1" ht="12.75" customHeight="1">
      <c r="A23" s="10" t="s">
        <v>19</v>
      </c>
      <c r="B23" s="84">
        <v>164</v>
      </c>
      <c r="C23" s="85">
        <v>553</v>
      </c>
      <c r="D23" s="9">
        <v>990.27</v>
      </c>
      <c r="E23" s="84">
        <v>119</v>
      </c>
      <c r="F23" s="94">
        <f t="shared" si="1"/>
        <v>72.560975609756099</v>
      </c>
      <c r="G23" s="98">
        <v>416</v>
      </c>
      <c r="H23" s="94">
        <v>77.599999999999994</v>
      </c>
      <c r="I23" s="102">
        <v>749.93</v>
      </c>
      <c r="J23" s="94">
        <v>76.400000000000006</v>
      </c>
      <c r="K23" s="108">
        <v>45</v>
      </c>
      <c r="L23" s="25">
        <v>-9</v>
      </c>
      <c r="M23" s="112">
        <f t="shared" si="2"/>
        <v>27.439024390243905</v>
      </c>
      <c r="N23" s="84">
        <f t="shared" si="3"/>
        <v>137</v>
      </c>
      <c r="O23" s="94">
        <v>22.4</v>
      </c>
      <c r="P23" s="102">
        <f t="shared" si="9"/>
        <v>240.34000000000003</v>
      </c>
      <c r="Q23" s="120">
        <v>23.6</v>
      </c>
      <c r="R23" s="29"/>
      <c r="S23" s="126">
        <v>119</v>
      </c>
      <c r="T23" s="85">
        <f>X23+AB23+AF23+AJ23+AN23</f>
        <v>416</v>
      </c>
      <c r="U23" s="130">
        <f>Y23+AC23+AG23+AK23+AO23</f>
        <v>749.93</v>
      </c>
      <c r="V23" s="84">
        <v>27</v>
      </c>
      <c r="W23" s="94">
        <v>22.7</v>
      </c>
      <c r="X23" s="84">
        <v>135</v>
      </c>
      <c r="Y23" s="102">
        <v>230.17</v>
      </c>
      <c r="Z23" s="84">
        <v>21</v>
      </c>
      <c r="AA23" s="112">
        <v>17.600000000000001</v>
      </c>
      <c r="AB23" s="84">
        <v>52</v>
      </c>
      <c r="AC23" s="102">
        <v>59.8</v>
      </c>
      <c r="AD23" s="84">
        <v>34</v>
      </c>
      <c r="AE23" s="94">
        <v>28.6</v>
      </c>
      <c r="AF23" s="84">
        <v>129</v>
      </c>
      <c r="AG23" s="102">
        <v>241.68</v>
      </c>
      <c r="AH23" s="84">
        <v>30</v>
      </c>
      <c r="AI23" s="41">
        <v>25.2</v>
      </c>
      <c r="AJ23" s="84">
        <v>82</v>
      </c>
      <c r="AK23" s="102">
        <v>197.22</v>
      </c>
      <c r="AL23" s="84">
        <v>7</v>
      </c>
      <c r="AM23" s="141">
        <v>5.9</v>
      </c>
      <c r="AN23" s="84">
        <v>18</v>
      </c>
      <c r="AO23" s="135">
        <v>21.06</v>
      </c>
      <c r="AP23" s="70"/>
      <c r="AQ23" s="70"/>
      <c r="AR23" s="3">
        <f t="shared" si="8"/>
        <v>119</v>
      </c>
      <c r="AS23" s="3">
        <f t="shared" si="8"/>
        <v>100.00000000000001</v>
      </c>
      <c r="AT23" s="3">
        <f t="shared" si="8"/>
        <v>416</v>
      </c>
      <c r="AU23" s="47"/>
      <c r="AV23" s="3">
        <f>Y23+AC23+AG23+AK23+AO23</f>
        <v>749.93</v>
      </c>
      <c r="AW23" s="46"/>
    </row>
    <row r="24" spans="1:49" s="3" customFormat="1" ht="18" customHeight="1">
      <c r="A24" s="148">
        <v>6</v>
      </c>
      <c r="B24" s="149">
        <v>423</v>
      </c>
      <c r="C24" s="150">
        <v>1627</v>
      </c>
      <c r="D24" s="151">
        <v>1674.21</v>
      </c>
      <c r="E24" s="149">
        <v>292</v>
      </c>
      <c r="F24" s="162">
        <f t="shared" si="1"/>
        <v>69.030732860520089</v>
      </c>
      <c r="G24" s="149">
        <v>1239</v>
      </c>
      <c r="H24" s="152">
        <v>76.2</v>
      </c>
      <c r="I24" s="153">
        <v>1274.25</v>
      </c>
      <c r="J24" s="152">
        <v>76.099999999999994</v>
      </c>
      <c r="K24" s="154">
        <v>131</v>
      </c>
      <c r="L24" s="155">
        <v>-36</v>
      </c>
      <c r="M24" s="156">
        <v>31</v>
      </c>
      <c r="N24" s="149">
        <v>388</v>
      </c>
      <c r="O24" s="152">
        <v>23.8</v>
      </c>
      <c r="P24" s="153">
        <v>399.96</v>
      </c>
      <c r="Q24" s="157">
        <v>23.9</v>
      </c>
      <c r="R24" s="29"/>
      <c r="S24" s="158">
        <v>292</v>
      </c>
      <c r="T24" s="150">
        <v>1239</v>
      </c>
      <c r="U24" s="168">
        <v>1274.25</v>
      </c>
      <c r="V24" s="149">
        <v>48</v>
      </c>
      <c r="W24" s="152">
        <v>16.399999999999999</v>
      </c>
      <c r="X24" s="149">
        <v>195</v>
      </c>
      <c r="Y24" s="153">
        <v>179.53</v>
      </c>
      <c r="Z24" s="149">
        <v>22</v>
      </c>
      <c r="AA24" s="156">
        <v>7.5</v>
      </c>
      <c r="AB24" s="149">
        <v>77</v>
      </c>
      <c r="AC24" s="153">
        <v>130.85</v>
      </c>
      <c r="AD24" s="149">
        <v>64</v>
      </c>
      <c r="AE24" s="152">
        <v>21.9</v>
      </c>
      <c r="AF24" s="149">
        <v>274</v>
      </c>
      <c r="AG24" s="153">
        <v>313.12</v>
      </c>
      <c r="AH24" s="149">
        <v>133</v>
      </c>
      <c r="AI24" s="159">
        <v>45.6</v>
      </c>
      <c r="AJ24" s="149">
        <v>535</v>
      </c>
      <c r="AK24" s="153">
        <v>477.01</v>
      </c>
      <c r="AL24" s="149">
        <v>25</v>
      </c>
      <c r="AM24" s="160">
        <v>8.6</v>
      </c>
      <c r="AN24" s="149">
        <v>158</v>
      </c>
      <c r="AO24" s="161">
        <v>173.74</v>
      </c>
      <c r="AP24" s="71"/>
      <c r="AQ24" s="71"/>
      <c r="AR24" s="3">
        <f t="shared" ref="AR24" si="10">V24+Z24+AD24+AH24+AL24</f>
        <v>292</v>
      </c>
      <c r="AS24" s="3">
        <f t="shared" ref="AS24" si="11">W24+AA24+AE24+AI24+AM24</f>
        <v>100</v>
      </c>
      <c r="AT24" s="44">
        <f t="shared" ref="AT24" si="12">X24+AB24+AF24+AJ24+AN24</f>
        <v>1239</v>
      </c>
      <c r="AV24" s="42">
        <f>Y24+AC24+AG24+AK24+AO24</f>
        <v>1274.25</v>
      </c>
    </row>
    <row r="25" spans="1:49" s="3" customFormat="1" ht="18" customHeight="1">
      <c r="A25" s="8"/>
      <c r="B25" s="84"/>
      <c r="C25" s="85"/>
      <c r="D25" s="9"/>
      <c r="E25" s="84"/>
      <c r="F25" s="94"/>
      <c r="G25" s="98"/>
      <c r="H25" s="99"/>
      <c r="I25" s="102"/>
      <c r="J25" s="94"/>
      <c r="K25" s="84"/>
      <c r="L25" s="23"/>
      <c r="M25" s="112"/>
      <c r="N25" s="115"/>
      <c r="O25" s="116"/>
      <c r="P25" s="102"/>
      <c r="Q25" s="120"/>
      <c r="R25" s="29"/>
      <c r="S25" s="126"/>
      <c r="T25" s="85"/>
      <c r="U25" s="166"/>
      <c r="V25" s="84"/>
      <c r="W25" s="94"/>
      <c r="X25" s="84"/>
      <c r="Y25" s="102"/>
      <c r="Z25" s="84"/>
      <c r="AA25" s="112"/>
      <c r="AB25" s="84"/>
      <c r="AC25" s="102"/>
      <c r="AD25" s="84"/>
      <c r="AE25" s="94"/>
      <c r="AF25" s="84"/>
      <c r="AG25" s="102"/>
      <c r="AH25" s="84"/>
      <c r="AI25" s="41"/>
      <c r="AJ25" s="84"/>
      <c r="AK25" s="102"/>
      <c r="AL25" s="84"/>
      <c r="AM25" s="141"/>
      <c r="AN25" s="84"/>
      <c r="AO25" s="135"/>
      <c r="AP25" s="71"/>
      <c r="AQ25" s="71"/>
      <c r="AT25" s="44"/>
    </row>
    <row r="26" spans="1:49" s="3" customFormat="1" ht="18" customHeight="1">
      <c r="A26" s="6"/>
      <c r="B26" s="88"/>
      <c r="C26" s="89"/>
      <c r="D26" s="14"/>
      <c r="E26" s="88"/>
      <c r="F26" s="96"/>
      <c r="G26" s="88"/>
      <c r="H26" s="96"/>
      <c r="I26" s="104"/>
      <c r="J26" s="96"/>
      <c r="K26" s="98"/>
      <c r="L26" s="24"/>
      <c r="M26" s="114"/>
      <c r="N26" s="98"/>
      <c r="O26" s="99"/>
      <c r="P26" s="117"/>
      <c r="Q26" s="122"/>
      <c r="R26" s="29"/>
      <c r="S26" s="128"/>
      <c r="T26" s="89"/>
      <c r="U26" s="169"/>
      <c r="V26" s="88"/>
      <c r="W26" s="96"/>
      <c r="X26" s="88"/>
      <c r="Y26" s="117"/>
      <c r="Z26" s="88"/>
      <c r="AA26" s="131"/>
      <c r="AB26" s="88"/>
      <c r="AC26" s="117"/>
      <c r="AD26" s="88"/>
      <c r="AE26" s="96"/>
      <c r="AF26" s="88"/>
      <c r="AG26" s="117"/>
      <c r="AH26" s="88"/>
      <c r="AI26" s="147"/>
      <c r="AJ26" s="88"/>
      <c r="AK26" s="117"/>
      <c r="AL26" s="88"/>
      <c r="AM26" s="143"/>
      <c r="AN26" s="88"/>
      <c r="AO26" s="137"/>
      <c r="AP26" s="71"/>
      <c r="AQ26" s="71"/>
      <c r="AT26" s="44"/>
    </row>
    <row r="27" spans="1:49" s="3" customFormat="1" ht="18" customHeight="1">
      <c r="A27" s="6"/>
      <c r="B27" s="88"/>
      <c r="C27" s="89"/>
      <c r="D27" s="14"/>
      <c r="E27" s="88"/>
      <c r="F27" s="96"/>
      <c r="G27" s="98"/>
      <c r="H27" s="99"/>
      <c r="I27" s="104"/>
      <c r="J27" s="96"/>
      <c r="K27" s="98"/>
      <c r="L27" s="24"/>
      <c r="M27" s="114"/>
      <c r="N27" s="98"/>
      <c r="O27" s="99"/>
      <c r="P27" s="117"/>
      <c r="Q27" s="122"/>
      <c r="R27" s="29"/>
      <c r="S27" s="128"/>
      <c r="T27" s="89"/>
      <c r="U27" s="169"/>
      <c r="V27" s="88"/>
      <c r="W27" s="96"/>
      <c r="X27" s="88"/>
      <c r="Y27" s="117"/>
      <c r="Z27" s="88"/>
      <c r="AA27" s="131"/>
      <c r="AB27" s="88"/>
      <c r="AC27" s="117"/>
      <c r="AD27" s="88"/>
      <c r="AE27" s="96"/>
      <c r="AF27" s="88"/>
      <c r="AG27" s="117"/>
      <c r="AH27" s="88"/>
      <c r="AI27" s="147"/>
      <c r="AJ27" s="88"/>
      <c r="AK27" s="117"/>
      <c r="AL27" s="88"/>
      <c r="AM27" s="143"/>
      <c r="AN27" s="88"/>
      <c r="AO27" s="137"/>
      <c r="AP27" s="71"/>
      <c r="AQ27" s="71"/>
      <c r="AT27" s="44"/>
    </row>
    <row r="28" spans="1:49" s="3" customFormat="1" ht="21" customHeight="1" thickBot="1">
      <c r="A28" s="4" t="s">
        <v>8</v>
      </c>
      <c r="B28" s="90">
        <f>B16+B17+B20+B24</f>
        <v>1279</v>
      </c>
      <c r="C28" s="91">
        <f>C16+C17+C20+C24</f>
        <v>4165</v>
      </c>
      <c r="D28" s="15">
        <f>D16+D17+D20+D24</f>
        <v>5007.75</v>
      </c>
      <c r="E28" s="90">
        <f>E16+E17+E20+E24</f>
        <v>912</v>
      </c>
      <c r="F28" s="97">
        <f>E28/B28*100</f>
        <v>71.30570758405004</v>
      </c>
      <c r="G28" s="90">
        <f>G16+G17+G20+G24</f>
        <v>3183</v>
      </c>
      <c r="H28" s="97">
        <f>G28/C28*100</f>
        <v>76.422569027611047</v>
      </c>
      <c r="I28" s="105">
        <f>I16+I17+I20+I24</f>
        <v>4074.27</v>
      </c>
      <c r="J28" s="97">
        <f>I28/D28*100</f>
        <v>81.359293095701659</v>
      </c>
      <c r="K28" s="90">
        <f>K16+K17+K20+K24</f>
        <v>367</v>
      </c>
      <c r="L28" s="48">
        <f>L16+L17+L20+L24</f>
        <v>-92</v>
      </c>
      <c r="M28" s="97">
        <v>28.7</v>
      </c>
      <c r="N28" s="90">
        <f>N16+N17+N20+N24</f>
        <v>982</v>
      </c>
      <c r="O28" s="97">
        <f>N28/C28*100</f>
        <v>23.577430972388953</v>
      </c>
      <c r="P28" s="105">
        <f>P16+P17+P20+P24</f>
        <v>933.48</v>
      </c>
      <c r="Q28" s="123">
        <f>P28/D28*100</f>
        <v>18.640706904298337</v>
      </c>
      <c r="R28" s="29"/>
      <c r="S28" s="129">
        <f>S16+S17+S20+S24</f>
        <v>912</v>
      </c>
      <c r="T28" s="91">
        <f>T16+T17+T20+T24</f>
        <v>3183</v>
      </c>
      <c r="U28" s="170">
        <f>U16+U17+U20+U24</f>
        <v>4074.27</v>
      </c>
      <c r="V28" s="90">
        <f>V16+V17+V20+V24</f>
        <v>210</v>
      </c>
      <c r="W28" s="97">
        <v>23</v>
      </c>
      <c r="X28" s="90">
        <f>X16+X17+X20+X24</f>
        <v>825</v>
      </c>
      <c r="Y28" s="105">
        <f>Y16+Y17+Y20+Y24</f>
        <v>1526.39</v>
      </c>
      <c r="Z28" s="90">
        <f>Z16+Z17+Z20+Z24</f>
        <v>91</v>
      </c>
      <c r="AA28" s="132">
        <v>10</v>
      </c>
      <c r="AB28" s="90">
        <f>AB16+AB17+AB20+AB24</f>
        <v>285</v>
      </c>
      <c r="AC28" s="105">
        <f>AC16+AC17+AC20+AC24</f>
        <v>375.98</v>
      </c>
      <c r="AD28" s="90">
        <f>AD16+AD17+AD20+AD24</f>
        <v>232</v>
      </c>
      <c r="AE28" s="97">
        <v>25.4</v>
      </c>
      <c r="AF28" s="90">
        <f>AF16+AF17+AF20+AF24</f>
        <v>850</v>
      </c>
      <c r="AG28" s="105">
        <f>AG16+AG17+AG20+AG24</f>
        <v>901.61</v>
      </c>
      <c r="AH28" s="90">
        <f>AH16+AH17+AH20+AH24</f>
        <v>317</v>
      </c>
      <c r="AI28" s="69">
        <v>34.799999999999997</v>
      </c>
      <c r="AJ28" s="90">
        <f>AJ16+AJ17+AJ20+AJ24</f>
        <v>978</v>
      </c>
      <c r="AK28" s="105">
        <f>AK16+AK17+AK20+AK24</f>
        <v>997.16</v>
      </c>
      <c r="AL28" s="90">
        <f>AL16+AL17+AL20+AL24</f>
        <v>62</v>
      </c>
      <c r="AM28" s="144">
        <v>6.8</v>
      </c>
      <c r="AN28" s="90">
        <f>AN16+AN17+AN20+AN24</f>
        <v>245</v>
      </c>
      <c r="AO28" s="138">
        <f>AO16+AO17+AO20+AO24</f>
        <v>273.12</v>
      </c>
      <c r="AP28" s="78"/>
      <c r="AQ28" s="78"/>
      <c r="AR28" s="3">
        <f>V28+Z28+AD28+AH28+AL28</f>
        <v>912</v>
      </c>
      <c r="AS28" s="3">
        <f>W28+AA28+AE28+AI28+AM28</f>
        <v>99.999999999999986</v>
      </c>
      <c r="AT28" s="3">
        <f>X28+AB28+AF28+AJ28+AN28</f>
        <v>3183</v>
      </c>
      <c r="AU28" s="47"/>
      <c r="AV28" s="3">
        <f>Y28+AC28+AG28+AK28+AO28</f>
        <v>4074.2599999999998</v>
      </c>
      <c r="AW28" s="46"/>
    </row>
    <row r="29" spans="1:49" ht="15" customHeight="1">
      <c r="A29" s="60"/>
      <c r="B29" s="61"/>
      <c r="C29" s="61"/>
    </row>
    <row r="30" spans="1:49" ht="15" customHeight="1">
      <c r="A30" s="60"/>
      <c r="B30" s="52"/>
      <c r="C30" s="52"/>
    </row>
    <row r="31" spans="1:49" ht="15" customHeight="1">
      <c r="A31" s="60"/>
      <c r="B31" s="52"/>
      <c r="C31" s="52"/>
      <c r="G31" s="62"/>
      <c r="H31" s="62"/>
    </row>
    <row r="32" spans="1:49">
      <c r="A32" s="2"/>
      <c r="B32" s="63"/>
      <c r="C32" s="63"/>
      <c r="D32" s="64"/>
      <c r="E32" s="62"/>
      <c r="F32" s="62"/>
      <c r="I32" s="65"/>
      <c r="J32" s="65"/>
      <c r="K32" s="66"/>
      <c r="L32" s="66"/>
      <c r="M32" s="66"/>
      <c r="N32" s="66"/>
      <c r="O32" s="66"/>
      <c r="P32" s="67"/>
      <c r="Q32" s="67"/>
      <c r="R32" s="67"/>
    </row>
    <row r="33" spans="1:18" ht="36.75" customHeight="1">
      <c r="A33" s="2"/>
      <c r="B33" s="63"/>
      <c r="C33" s="63"/>
      <c r="D33" s="64"/>
      <c r="K33" s="66"/>
      <c r="L33" s="66"/>
      <c r="M33" s="66"/>
      <c r="N33" s="66"/>
      <c r="O33" s="66"/>
      <c r="P33" s="67"/>
      <c r="Q33" s="67"/>
      <c r="R33" s="67"/>
    </row>
    <row r="34" spans="1:18" ht="33.75" customHeight="1">
      <c r="A34" s="2"/>
      <c r="B34" s="63"/>
      <c r="C34" s="63"/>
      <c r="D34" s="64"/>
      <c r="K34" s="66"/>
      <c r="L34" s="66"/>
      <c r="M34" s="66"/>
      <c r="N34" s="66"/>
      <c r="O34" s="66"/>
    </row>
    <row r="35" spans="1:18">
      <c r="A35" s="2"/>
      <c r="B35" s="68"/>
      <c r="C35" s="68"/>
      <c r="D35" s="68"/>
      <c r="K35" s="64"/>
      <c r="L35" s="64"/>
      <c r="M35" s="64"/>
      <c r="N35" s="64"/>
      <c r="O35" s="64"/>
      <c r="P35" s="65"/>
      <c r="Q35" s="65"/>
      <c r="R35" s="65"/>
    </row>
  </sheetData>
  <mergeCells count="11">
    <mergeCell ref="A13:A15"/>
    <mergeCell ref="B13:D14"/>
    <mergeCell ref="E13:J14"/>
    <mergeCell ref="K13:Q14"/>
    <mergeCell ref="S13:U14"/>
    <mergeCell ref="Z14:AC14"/>
    <mergeCell ref="AD14:AG14"/>
    <mergeCell ref="AH14:AK14"/>
    <mergeCell ref="AL14:AO14"/>
    <mergeCell ref="K15:L15"/>
    <mergeCell ref="V14:Y14"/>
  </mergeCells>
  <phoneticPr fontId="1"/>
  <pageMargins left="0.31496062992125984" right="0.11811023622047245" top="0.55118110236220474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意向調査 集計表   A4</vt:lpstr>
      <vt:lpstr>'意向調査 集計表   A4'!Print_Area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51781</cp:lastModifiedBy>
  <cp:lastPrinted>2026-02-18T01:23:37Z</cp:lastPrinted>
  <dcterms:created xsi:type="dcterms:W3CDTF">2019-11-29T01:58:25Z</dcterms:created>
  <dcterms:modified xsi:type="dcterms:W3CDTF">2026-02-18T07:54:59Z</dcterms:modified>
</cp:coreProperties>
</file>