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2015\八幡平市共有\14_農林課\06_林業係\10-5-2_林業振興\90_森林経営管理法\ＨＰ公表　意向調査アンケート結果\R6年度　 HP公開（表題等）\"/>
    </mc:Choice>
  </mc:AlternateContent>
  <bookViews>
    <workbookView xWindow="0" yWindow="0" windowWidth="28800" windowHeight="12210"/>
  </bookViews>
  <sheets>
    <sheet name="意向調査 集計表   A4" sheetId="18" r:id="rId1"/>
  </sheets>
  <definedNames>
    <definedName name="_xlnm.Print_Area" localSheetId="0">'意向調査 集計表   A4'!$A$1:$AO$29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8" l="1"/>
  <c r="M19" i="18"/>
  <c r="M20" i="18"/>
  <c r="M22" i="18"/>
  <c r="M23" i="18"/>
  <c r="M24" i="18"/>
  <c r="AW29" i="18" l="1"/>
  <c r="AU29" i="18"/>
  <c r="AS29" i="18"/>
  <c r="U29" i="18"/>
  <c r="L29" i="18"/>
  <c r="K29" i="18"/>
  <c r="AW24" i="18"/>
  <c r="AV24" i="18"/>
  <c r="AU24" i="18"/>
  <c r="AT24" i="18"/>
  <c r="AS24" i="18"/>
  <c r="AR24" i="18"/>
  <c r="T24" i="18"/>
  <c r="P24" i="18"/>
  <c r="N24" i="18"/>
  <c r="F24" i="18"/>
  <c r="AW23" i="18"/>
  <c r="AV23" i="18"/>
  <c r="AU23" i="18"/>
  <c r="AT23" i="18"/>
  <c r="AS23" i="18"/>
  <c r="AR23" i="18"/>
  <c r="U23" i="18"/>
  <c r="T23" i="18"/>
  <c r="S23" i="18"/>
  <c r="S21" i="18" s="1"/>
  <c r="S29" i="18" s="1"/>
  <c r="P23" i="18"/>
  <c r="N23" i="18"/>
  <c r="F23" i="18"/>
  <c r="AW22" i="18"/>
  <c r="AV22" i="18"/>
  <c r="AU22" i="18"/>
  <c r="AT22" i="18"/>
  <c r="AS22" i="18"/>
  <c r="AR22" i="18"/>
  <c r="P22" i="18"/>
  <c r="P21" i="18" s="1"/>
  <c r="P29" i="18" s="1"/>
  <c r="N22" i="18"/>
  <c r="F22" i="18"/>
  <c r="AW21" i="18"/>
  <c r="AU21" i="18"/>
  <c r="AS21" i="18"/>
  <c r="AO21" i="18"/>
  <c r="AO29" i="18" s="1"/>
  <c r="AN21" i="18"/>
  <c r="AN29" i="18" s="1"/>
  <c r="AL21" i="18"/>
  <c r="AL29" i="18" s="1"/>
  <c r="AK21" i="18"/>
  <c r="AK29" i="18" s="1"/>
  <c r="AJ21" i="18"/>
  <c r="AJ29" i="18" s="1"/>
  <c r="AH21" i="18"/>
  <c r="AH29" i="18" s="1"/>
  <c r="AG21" i="18"/>
  <c r="AG29" i="18" s="1"/>
  <c r="AF21" i="18"/>
  <c r="AF29" i="18" s="1"/>
  <c r="AD21" i="18"/>
  <c r="AD29" i="18" s="1"/>
  <c r="AC21" i="18"/>
  <c r="AC29" i="18" s="1"/>
  <c r="AB21" i="18"/>
  <c r="AB29" i="18" s="1"/>
  <c r="Z21" i="18"/>
  <c r="Z29" i="18" s="1"/>
  <c r="Y21" i="18"/>
  <c r="X21" i="18"/>
  <c r="V21" i="18"/>
  <c r="V29" i="18" s="1"/>
  <c r="I21" i="18"/>
  <c r="I29" i="18" s="1"/>
  <c r="G21" i="18"/>
  <c r="G29" i="18" s="1"/>
  <c r="E21" i="18"/>
  <c r="E29" i="18" s="1"/>
  <c r="D21" i="18"/>
  <c r="D29" i="18" s="1"/>
  <c r="C21" i="18"/>
  <c r="B21" i="18"/>
  <c r="T20" i="18"/>
  <c r="G20" i="18" s="1"/>
  <c r="F20" i="18"/>
  <c r="T19" i="18"/>
  <c r="G19" i="18" s="1"/>
  <c r="N19" i="18" s="1"/>
  <c r="F19" i="18"/>
  <c r="AW18" i="18"/>
  <c r="AV18" i="18"/>
  <c r="AU18" i="18"/>
  <c r="AT18" i="18"/>
  <c r="AS18" i="18"/>
  <c r="AR18" i="18"/>
  <c r="T18" i="18"/>
  <c r="H18" i="18"/>
  <c r="AW17" i="18"/>
  <c r="AV17" i="18"/>
  <c r="AU17" i="18"/>
  <c r="AT17" i="18"/>
  <c r="AS17" i="18"/>
  <c r="AR17" i="18"/>
  <c r="T17" i="18"/>
  <c r="T29" i="18" s="1"/>
  <c r="F17" i="18"/>
  <c r="AV21" i="18" l="1"/>
  <c r="B29" i="18"/>
  <c r="F29" i="18" s="1"/>
  <c r="M21" i="18"/>
  <c r="H20" i="18"/>
  <c r="N20" i="18"/>
  <c r="H19" i="18"/>
  <c r="N21" i="18"/>
  <c r="N29" i="18" s="1"/>
  <c r="AT21" i="18"/>
  <c r="AR29" i="18"/>
  <c r="J29" i="18"/>
  <c r="C29" i="18"/>
  <c r="H29" i="18" s="1"/>
  <c r="X29" i="18"/>
  <c r="AT29" i="18" s="1"/>
  <c r="F21" i="18"/>
  <c r="Y29" i="18"/>
  <c r="AV29" i="18" s="1"/>
  <c r="AR21" i="18"/>
</calcChain>
</file>

<file path=xl/sharedStrings.xml><?xml version="1.0" encoding="utf-8"?>
<sst xmlns="http://schemas.openxmlformats.org/spreadsheetml/2006/main" count="66" uniqueCount="30">
  <si>
    <t>①自己管理</t>
    <rPh sb="1" eb="3">
      <t>ジコ</t>
    </rPh>
    <rPh sb="3" eb="5">
      <t>カンリ</t>
    </rPh>
    <phoneticPr fontId="1"/>
  </si>
  <si>
    <t>③森林組合や民間事業者に委託したい</t>
    <rPh sb="1" eb="3">
      <t>シンリン</t>
    </rPh>
    <rPh sb="3" eb="5">
      <t>クミアイ</t>
    </rPh>
    <rPh sb="6" eb="8">
      <t>ミンカン</t>
    </rPh>
    <rPh sb="8" eb="11">
      <t>ジギョウシャ</t>
    </rPh>
    <rPh sb="12" eb="14">
      <t>イタク</t>
    </rPh>
    <phoneticPr fontId="1"/>
  </si>
  <si>
    <t>④売却・寄付したい</t>
    <rPh sb="1" eb="3">
      <t>バイキャク</t>
    </rPh>
    <rPh sb="4" eb="6">
      <t>キフ</t>
    </rPh>
    <phoneticPr fontId="1"/>
  </si>
  <si>
    <t>⑤無回答</t>
    <rPh sb="1" eb="4">
      <t>ムカイトウ</t>
    </rPh>
    <phoneticPr fontId="1"/>
  </si>
  <si>
    <t>年度</t>
    <rPh sb="0" eb="1">
      <t>ネン</t>
    </rPh>
    <rPh sb="1" eb="2">
      <t>ド</t>
    </rPh>
    <phoneticPr fontId="1"/>
  </si>
  <si>
    <t>面積ha</t>
    <rPh sb="0" eb="2">
      <t>メンセキ</t>
    </rPh>
    <phoneticPr fontId="1"/>
  </si>
  <si>
    <t>人</t>
    <rPh sb="0" eb="1">
      <t>ヒト</t>
    </rPh>
    <phoneticPr fontId="1"/>
  </si>
  <si>
    <t>アンケート調査の内訳</t>
    <rPh sb="5" eb="7">
      <t>チョウサ</t>
    </rPh>
    <rPh sb="8" eb="10">
      <t>ウチワケ</t>
    </rPh>
    <phoneticPr fontId="1"/>
  </si>
  <si>
    <t>計</t>
    <rPh sb="0" eb="1">
      <t>ケイ</t>
    </rPh>
    <phoneticPr fontId="1"/>
  </si>
  <si>
    <t>全送付数
A</t>
    <rPh sb="0" eb="1">
      <t>ゼン</t>
    </rPh>
    <rPh sb="1" eb="3">
      <t>ソウフ</t>
    </rPh>
    <rPh sb="3" eb="4">
      <t>スウ</t>
    </rPh>
    <phoneticPr fontId="1"/>
  </si>
  <si>
    <t>筆数</t>
    <rPh sb="0" eb="1">
      <t>フデ</t>
    </rPh>
    <rPh sb="1" eb="2">
      <t>スウ</t>
    </rPh>
    <phoneticPr fontId="1"/>
  </si>
  <si>
    <t>未達・未回収
Ａ－B</t>
    <rPh sb="0" eb="2">
      <t>ミタツ</t>
    </rPh>
    <rPh sb="3" eb="4">
      <t>ミ</t>
    </rPh>
    <rPh sb="4" eb="6">
      <t>カイシュウ</t>
    </rPh>
    <phoneticPr fontId="1"/>
  </si>
  <si>
    <r>
      <t xml:space="preserve">人
</t>
    </r>
    <r>
      <rPr>
        <sz val="6"/>
        <rFont val="ＭＳ Ｐゴシック"/>
        <family val="3"/>
        <charset val="128"/>
      </rPr>
      <t>(うち未達)</t>
    </r>
    <rPh sb="0" eb="1">
      <t>ヒト</t>
    </rPh>
    <rPh sb="5" eb="7">
      <t>ミタツ</t>
    </rPh>
    <phoneticPr fontId="1"/>
  </si>
  <si>
    <r>
      <rPr>
        <sz val="6"/>
        <rFont val="ＭＳ Ｐゴシック"/>
        <family val="3"/>
        <charset val="128"/>
      </rPr>
      <t>構成比</t>
    </r>
    <r>
      <rPr>
        <sz val="7"/>
        <rFont val="ＭＳ Ｐゴシック"/>
        <family val="3"/>
        <charset val="128"/>
      </rPr>
      <t xml:space="preserve">
％</t>
    </r>
    <rPh sb="0" eb="3">
      <t>コウセイヒ</t>
    </rPh>
    <rPh sb="3" eb="4">
      <t>シュウリツ</t>
    </rPh>
    <phoneticPr fontId="1"/>
  </si>
  <si>
    <t>②市に委託したい</t>
    <rPh sb="1" eb="2">
      <t>シ</t>
    </rPh>
    <rPh sb="3" eb="5">
      <t>イタク</t>
    </rPh>
    <phoneticPr fontId="1"/>
  </si>
  <si>
    <t>回収率
％</t>
    <rPh sb="0" eb="2">
      <t>カイシュウ</t>
    </rPh>
    <rPh sb="2" eb="3">
      <t>リツ</t>
    </rPh>
    <rPh sb="3" eb="4">
      <t>シュウリツ</t>
    </rPh>
    <phoneticPr fontId="1"/>
  </si>
  <si>
    <t>回収数
Ｂ</t>
    <rPh sb="0" eb="2">
      <t>カイシュウ</t>
    </rPh>
    <rPh sb="2" eb="3">
      <t>スウ</t>
    </rPh>
    <phoneticPr fontId="1"/>
  </si>
  <si>
    <t>田山</t>
    <rPh sb="0" eb="2">
      <t>タヤマ</t>
    </rPh>
    <phoneticPr fontId="1"/>
  </si>
  <si>
    <t>浅沢</t>
    <rPh sb="0" eb="2">
      <t>アサザワ</t>
    </rPh>
    <phoneticPr fontId="1"/>
  </si>
  <si>
    <t>畑</t>
    <rPh sb="0" eb="1">
      <t>ハタ</t>
    </rPh>
    <phoneticPr fontId="1"/>
  </si>
  <si>
    <t>1)</t>
    <phoneticPr fontId="1"/>
  </si>
  <si>
    <t>2)</t>
    <phoneticPr fontId="1"/>
  </si>
  <si>
    <t>3)</t>
    <phoneticPr fontId="1"/>
  </si>
  <si>
    <t>・浅沢①（82人）：第2001, 2002, 2003, 2004の4林班内の森林所有者</t>
    <rPh sb="1" eb="3">
      <t>アサザワ</t>
    </rPh>
    <rPh sb="7" eb="8">
      <t>ニン</t>
    </rPh>
    <rPh sb="10" eb="11">
      <t>ダイ</t>
    </rPh>
    <rPh sb="35" eb="37">
      <t>リンパン</t>
    </rPh>
    <rPh sb="37" eb="38">
      <t>ナイ</t>
    </rPh>
    <rPh sb="39" eb="41">
      <t>シンリン</t>
    </rPh>
    <rPh sb="41" eb="44">
      <t>ショユウシャ</t>
    </rPh>
    <phoneticPr fontId="1"/>
  </si>
  <si>
    <t>・浅沢②（64人）：第2007, 2008, 2009の3林班内の森林所有者</t>
    <rPh sb="1" eb="3">
      <t>アサザワ</t>
    </rPh>
    <rPh sb="7" eb="8">
      <t>ニン</t>
    </rPh>
    <rPh sb="10" eb="11">
      <t>ダイ</t>
    </rPh>
    <rPh sb="29" eb="31">
      <t>リンパン</t>
    </rPh>
    <rPh sb="31" eb="32">
      <t>ナイ</t>
    </rPh>
    <rPh sb="33" eb="35">
      <t>シンリン</t>
    </rPh>
    <rPh sb="35" eb="38">
      <t>ショユウシャ</t>
    </rPh>
    <phoneticPr fontId="1"/>
  </si>
  <si>
    <r>
      <rPr>
        <b/>
        <sz val="9"/>
        <rFont val="ＭＳ Ｐゴシック"/>
        <family val="3"/>
        <charset val="128"/>
      </rPr>
      <t>3年度 219人</t>
    </r>
    <r>
      <rPr>
        <sz val="9"/>
        <rFont val="ＭＳ Ｐゴシック"/>
        <family val="3"/>
        <charset val="128"/>
      </rPr>
      <t>　対象エリア　・田山①（219人）：第2126, 2127, 2128, 2129, 2130, 2131, 2132, 2133, 2134, 2135 の10林班内の森林所有者</t>
    </r>
    <rPh sb="1" eb="2">
      <t>ネン</t>
    </rPh>
    <rPh sb="2" eb="3">
      <t>ド</t>
    </rPh>
    <rPh sb="7" eb="8">
      <t>ニン</t>
    </rPh>
    <rPh sb="9" eb="11">
      <t>タイショウ</t>
    </rPh>
    <rPh sb="16" eb="18">
      <t>タヤマ</t>
    </rPh>
    <rPh sb="23" eb="24">
      <t>ニン</t>
    </rPh>
    <rPh sb="26" eb="27">
      <t>ダイ</t>
    </rPh>
    <rPh sb="89" eb="91">
      <t>リンパン</t>
    </rPh>
    <rPh sb="91" eb="92">
      <t>ナイ</t>
    </rPh>
    <phoneticPr fontId="1"/>
  </si>
  <si>
    <r>
      <rPr>
        <b/>
        <sz val="9"/>
        <rFont val="ＭＳ Ｐゴシック"/>
        <family val="3"/>
        <charset val="128"/>
      </rPr>
      <t>5年度 434人</t>
    </r>
    <r>
      <rPr>
        <sz val="9"/>
        <rFont val="ＭＳ Ｐゴシック"/>
        <family val="3"/>
        <charset val="128"/>
      </rPr>
      <t>　対象エリア　・田山③（206人）：第2114, 2115, 2116, 2117, 2218, 2119, 2120, 2121 2125の9林班内の森林所有者</t>
    </r>
    <rPh sb="1" eb="2">
      <t>ネン</t>
    </rPh>
    <rPh sb="2" eb="3">
      <t>ド</t>
    </rPh>
    <rPh sb="7" eb="8">
      <t>ニン</t>
    </rPh>
    <rPh sb="9" eb="11">
      <t>タイショウ</t>
    </rPh>
    <rPh sb="16" eb="18">
      <t>タヤマ</t>
    </rPh>
    <rPh sb="23" eb="24">
      <t>ニン</t>
    </rPh>
    <rPh sb="26" eb="27">
      <t>ダイ</t>
    </rPh>
    <rPh sb="80" eb="82">
      <t>リンパン</t>
    </rPh>
    <rPh sb="82" eb="83">
      <t>ナイ</t>
    </rPh>
    <rPh sb="84" eb="86">
      <t>シンリン</t>
    </rPh>
    <rPh sb="86" eb="89">
      <t>ショユウシャ</t>
    </rPh>
    <phoneticPr fontId="1"/>
  </si>
  <si>
    <r>
      <rPr>
        <b/>
        <sz val="9"/>
        <rFont val="ＭＳ Ｐゴシック"/>
        <family val="3"/>
        <charset val="128"/>
      </rPr>
      <t>4年度 203人</t>
    </r>
    <r>
      <rPr>
        <sz val="9"/>
        <rFont val="ＭＳ Ｐゴシック"/>
        <family val="3"/>
        <charset val="128"/>
      </rPr>
      <t>　対象エリア　・田山②（121人）：第2110, 2111, 2112, 2113,2122,2123 の6林班内の森林所有者</t>
    </r>
    <rPh sb="1" eb="2">
      <t>ネン</t>
    </rPh>
    <rPh sb="2" eb="3">
      <t>ド</t>
    </rPh>
    <rPh sb="7" eb="8">
      <t>ニン</t>
    </rPh>
    <rPh sb="9" eb="11">
      <t>タイショウ</t>
    </rPh>
    <rPh sb="16" eb="18">
      <t>タヤマ</t>
    </rPh>
    <rPh sb="23" eb="24">
      <t>ニン</t>
    </rPh>
    <rPh sb="26" eb="27">
      <t>ダイ</t>
    </rPh>
    <rPh sb="62" eb="64">
      <t>リンパン</t>
    </rPh>
    <rPh sb="64" eb="65">
      <t>ナイ</t>
    </rPh>
    <rPh sb="66" eb="68">
      <t>シンリン</t>
    </rPh>
    <rPh sb="68" eb="71">
      <t>ショユウシャ</t>
    </rPh>
    <phoneticPr fontId="1"/>
  </si>
  <si>
    <t>　　　　　　　　　　　　　　　　　　・畑 ①（164人）：第2037, 2038, 2041, 2070, 2071, 2072, 2073, 2074, 2075, 2076, 2143の11林班内の森林所有者</t>
    <rPh sb="19" eb="20">
      <t>ハタ</t>
    </rPh>
    <rPh sb="26" eb="27">
      <t>ニン</t>
    </rPh>
    <rPh sb="29" eb="30">
      <t>ダイ</t>
    </rPh>
    <rPh sb="97" eb="99">
      <t>リンパン</t>
    </rPh>
    <rPh sb="99" eb="100">
      <t>ナイ</t>
    </rPh>
    <rPh sb="101" eb="103">
      <t>シンリン</t>
    </rPh>
    <rPh sb="103" eb="106">
      <t>ショユウシャ</t>
    </rPh>
    <phoneticPr fontId="1"/>
  </si>
  <si>
    <t>〇 八幡平市森林経営管理意向調査アンケート結果集計表（年度別）</t>
    <rPh sb="2" eb="6">
      <t>ハチマンタイシ</t>
    </rPh>
    <rPh sb="6" eb="8">
      <t>シンリン</t>
    </rPh>
    <rPh sb="8" eb="10">
      <t>ケイエイ</t>
    </rPh>
    <rPh sb="10" eb="12">
      <t>カンリ</t>
    </rPh>
    <rPh sb="12" eb="14">
      <t>イコウ</t>
    </rPh>
    <rPh sb="14" eb="16">
      <t>チョウサ</t>
    </rPh>
    <rPh sb="21" eb="23">
      <t>ケッカ</t>
    </rPh>
    <rPh sb="23" eb="25">
      <t>シュウケイ</t>
    </rPh>
    <rPh sb="25" eb="26">
      <t>ヒョウ</t>
    </rPh>
    <rPh sb="27" eb="29">
      <t>ネンド</t>
    </rPh>
    <rPh sb="29" eb="30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</si>
</sst>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0.00;[Red]#,##0.00"/>
    <numFmt numFmtId="177" formatCode="0_ "/>
    <numFmt numFmtId="178" formatCode="#,##0_);[Red]\(#,##0\)"/>
    <numFmt numFmtId="179" formatCode="0.00_ "/>
    <numFmt numFmtId="180" formatCode="#,##0_ "/>
    <numFmt numFmtId="181" formatCode="0.0;[Red]0.0"/>
    <numFmt numFmtId="182" formatCode="#,##0;[Red]#,##0"/>
    <numFmt numFmtId="183" formatCode="0_);\(0\)"/>
    <numFmt numFmtId="184" formatCode="#,##0.0;[Red]#,##0.0"/>
    <numFmt numFmtId="185" formatCode="0.0_ "/>
    <numFmt numFmtId="186" formatCode="0.0_);[Red]\(0.0\)"/>
    <numFmt numFmtId="187" formatCode="#,##0.0_ "/>
    <numFmt numFmtId="188" formatCode="0.00_);[Red]\(0.00\)"/>
    <numFmt numFmtId="189" formatCode="#,##0.00_ "/>
    <numFmt numFmtId="190" formatCode="#,##0_);\(#,##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2" fillId="0" borderId="19" xfId="0" applyFont="1" applyBorder="1" applyAlignment="1">
      <alignment horizontal="left" vertical="center" indent="3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4" fillId="0" borderId="15" xfId="0" applyFont="1" applyBorder="1" applyAlignment="1">
      <alignment vertical="center" textRotation="255" shrinkToFit="1"/>
    </xf>
    <xf numFmtId="0" fontId="2" fillId="0" borderId="0" xfId="0" applyFont="1" applyAlignment="1">
      <alignment horizontal="right"/>
    </xf>
    <xf numFmtId="0" fontId="4" fillId="0" borderId="10" xfId="0" applyFont="1" applyBorder="1" applyAlignment="1">
      <alignment vertical="center" textRotation="255" shrinkToFit="1"/>
    </xf>
    <xf numFmtId="0" fontId="5" fillId="0" borderId="0" xfId="0" applyFont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3" fillId="0" borderId="24" xfId="0" applyFont="1" applyFill="1" applyBorder="1" applyAlignment="1">
      <alignment vertical="center" shrinkToFit="1"/>
    </xf>
    <xf numFmtId="176" fontId="3" fillId="0" borderId="25" xfId="0" applyNumberFormat="1" applyFont="1" applyFill="1" applyBorder="1" applyAlignment="1">
      <alignment vertical="center" shrinkToFit="1"/>
    </xf>
    <xf numFmtId="0" fontId="3" fillId="0" borderId="26" xfId="0" applyFont="1" applyFill="1" applyBorder="1" applyAlignment="1">
      <alignment vertical="center" shrinkToFit="1"/>
    </xf>
    <xf numFmtId="0" fontId="3" fillId="0" borderId="29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vertical="center" shrinkToFit="1"/>
    </xf>
    <xf numFmtId="0" fontId="3" fillId="2" borderId="29" xfId="0" applyFont="1" applyFill="1" applyBorder="1" applyAlignment="1">
      <alignment vertical="center" shrinkToFit="1"/>
    </xf>
    <xf numFmtId="176" fontId="3" fillId="2" borderId="25" xfId="0" applyNumberFormat="1" applyFont="1" applyFill="1" applyBorder="1" applyAlignment="1">
      <alignment vertical="center" shrinkToFit="1"/>
    </xf>
    <xf numFmtId="0" fontId="3" fillId="2" borderId="26" xfId="0" applyFont="1" applyFill="1" applyBorder="1" applyAlignment="1">
      <alignment vertical="center" shrinkToFit="1"/>
    </xf>
    <xf numFmtId="0" fontId="3" fillId="3" borderId="24" xfId="0" applyFont="1" applyFill="1" applyBorder="1" applyAlignment="1">
      <alignment vertical="center" shrinkToFit="1"/>
    </xf>
    <xf numFmtId="0" fontId="3" fillId="3" borderId="29" xfId="0" applyFont="1" applyFill="1" applyBorder="1" applyAlignment="1">
      <alignment vertical="center" shrinkToFit="1"/>
    </xf>
    <xf numFmtId="176" fontId="3" fillId="3" borderId="25" xfId="0" applyNumberFormat="1" applyFont="1" applyFill="1" applyBorder="1" applyAlignment="1">
      <alignment vertical="center" shrinkToFit="1"/>
    </xf>
    <xf numFmtId="176" fontId="3" fillId="4" borderId="25" xfId="0" applyNumberFormat="1" applyFont="1" applyFill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6" fillId="0" borderId="29" xfId="0" applyFont="1" applyBorder="1" applyAlignment="1">
      <alignment vertical="center" shrinkToFit="1"/>
    </xf>
    <xf numFmtId="176" fontId="3" fillId="0" borderId="25" xfId="0" applyNumberFormat="1" applyFont="1" applyBorder="1" applyAlignment="1">
      <alignment vertical="center" shrinkToFit="1"/>
    </xf>
    <xf numFmtId="176" fontId="6" fillId="0" borderId="25" xfId="0" applyNumberFormat="1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180" fontId="3" fillId="0" borderId="20" xfId="0" applyNumberFormat="1" applyFont="1" applyBorder="1" applyAlignment="1">
      <alignment vertical="center" shrinkToFit="1"/>
    </xf>
    <xf numFmtId="180" fontId="3" fillId="0" borderId="28" xfId="0" applyNumberFormat="1" applyFont="1" applyBorder="1" applyAlignment="1">
      <alignment vertical="center" shrinkToFit="1"/>
    </xf>
    <xf numFmtId="176" fontId="3" fillId="0" borderId="21" xfId="0" applyNumberFormat="1" applyFont="1" applyBorder="1" applyAlignment="1">
      <alignment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4" borderId="24" xfId="0" applyFont="1" applyFill="1" applyBorder="1" applyAlignment="1">
      <alignment vertical="center" shrinkToFit="1"/>
    </xf>
    <xf numFmtId="180" fontId="3" fillId="4" borderId="29" xfId="0" applyNumberFormat="1" applyFont="1" applyFill="1" applyBorder="1" applyAlignment="1">
      <alignment vertical="center" shrinkToFit="1"/>
    </xf>
    <xf numFmtId="0" fontId="2" fillId="2" borderId="10" xfId="0" applyFont="1" applyFill="1" applyBorder="1" applyAlignment="1">
      <alignment horizontal="center" vertical="center" textRotation="255" shrinkToFit="1"/>
    </xf>
    <xf numFmtId="0" fontId="2" fillId="3" borderId="10" xfId="0" applyFont="1" applyFill="1" applyBorder="1" applyAlignment="1">
      <alignment horizontal="center" vertical="center" textRotation="255" shrinkToFit="1"/>
    </xf>
    <xf numFmtId="0" fontId="2" fillId="4" borderId="10" xfId="0" applyFont="1" applyFill="1" applyBorder="1" applyAlignment="1">
      <alignment horizontal="center" vertical="center" textRotation="255" shrinkToFit="1"/>
    </xf>
    <xf numFmtId="183" fontId="3" fillId="0" borderId="30" xfId="0" applyNumberFormat="1" applyFont="1" applyFill="1" applyBorder="1" applyAlignment="1">
      <alignment vertical="center" shrinkToFit="1"/>
    </xf>
    <xf numFmtId="183" fontId="3" fillId="0" borderId="30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183" fontId="1" fillId="0" borderId="30" xfId="0" applyNumberFormat="1" applyFont="1" applyBorder="1" applyAlignment="1">
      <alignment vertical="center" shrinkToFit="1"/>
    </xf>
    <xf numFmtId="183" fontId="1" fillId="3" borderId="30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183" fontId="1" fillId="4" borderId="30" xfId="0" applyNumberFormat="1" applyFont="1" applyFill="1" applyBorder="1" applyAlignment="1">
      <alignment vertical="center"/>
    </xf>
    <xf numFmtId="0" fontId="3" fillId="0" borderId="25" xfId="0" applyFont="1" applyBorder="1" applyAlignment="1">
      <alignment horizontal="center" vertical="center" wrapText="1" shrinkToFit="1"/>
    </xf>
    <xf numFmtId="0" fontId="3" fillId="2" borderId="25" xfId="0" applyFont="1" applyFill="1" applyBorder="1" applyAlignment="1">
      <alignment vertical="center" shrinkToFit="1"/>
    </xf>
    <xf numFmtId="0" fontId="3" fillId="0" borderId="25" xfId="0" applyFont="1" applyFill="1" applyBorder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180" fontId="3" fillId="0" borderId="24" xfId="0" applyNumberFormat="1" applyFont="1" applyBorder="1" applyAlignment="1">
      <alignment vertical="center" shrinkToFit="1"/>
    </xf>
    <xf numFmtId="180" fontId="3" fillId="0" borderId="25" xfId="0" applyNumberFormat="1" applyFont="1" applyBorder="1" applyAlignment="1">
      <alignment vertical="center" shrinkToFit="1"/>
    </xf>
    <xf numFmtId="176" fontId="3" fillId="2" borderId="24" xfId="0" applyNumberFormat="1" applyFont="1" applyFill="1" applyBorder="1" applyAlignment="1">
      <alignment vertical="center" shrinkToFit="1"/>
    </xf>
    <xf numFmtId="176" fontId="3" fillId="3" borderId="24" xfId="0" applyNumberFormat="1" applyFont="1" applyFill="1" applyBorder="1" applyAlignment="1">
      <alignment vertical="center" shrinkToFit="1"/>
    </xf>
    <xf numFmtId="176" fontId="3" fillId="0" borderId="24" xfId="0" applyNumberFormat="1" applyFont="1" applyFill="1" applyBorder="1" applyAlignment="1">
      <alignment vertical="center" shrinkToFit="1"/>
    </xf>
    <xf numFmtId="176" fontId="3" fillId="4" borderId="24" xfId="0" applyNumberFormat="1" applyFont="1" applyFill="1" applyBorder="1" applyAlignment="1">
      <alignment vertical="center" shrinkToFit="1"/>
    </xf>
    <xf numFmtId="0" fontId="3" fillId="0" borderId="35" xfId="0" applyFont="1" applyFill="1" applyBorder="1" applyAlignment="1">
      <alignment vertical="center" shrinkToFit="1"/>
    </xf>
    <xf numFmtId="0" fontId="2" fillId="0" borderId="35" xfId="0" applyFont="1" applyFill="1" applyBorder="1" applyAlignment="1">
      <alignment horizontal="right"/>
    </xf>
    <xf numFmtId="0" fontId="2" fillId="0" borderId="35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3" fillId="0" borderId="18" xfId="0" applyFont="1" applyBorder="1" applyAlignment="1">
      <alignment horizontal="center" vertical="center" wrapText="1" shrinkToFit="1"/>
    </xf>
    <xf numFmtId="181" fontId="3" fillId="2" borderId="18" xfId="0" applyNumberFormat="1" applyFont="1" applyFill="1" applyBorder="1" applyAlignment="1">
      <alignment vertical="center" shrinkToFit="1"/>
    </xf>
    <xf numFmtId="181" fontId="3" fillId="3" borderId="18" xfId="0" applyNumberFormat="1" applyFont="1" applyFill="1" applyBorder="1" applyAlignment="1">
      <alignment vertical="center" shrinkToFit="1"/>
    </xf>
    <xf numFmtId="181" fontId="3" fillId="0" borderId="18" xfId="0" applyNumberFormat="1" applyFont="1" applyFill="1" applyBorder="1" applyAlignment="1">
      <alignment vertical="center" shrinkToFit="1"/>
    </xf>
    <xf numFmtId="181" fontId="3" fillId="4" borderId="18" xfId="0" applyNumberFormat="1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181" fontId="3" fillId="2" borderId="25" xfId="0" applyNumberFormat="1" applyFont="1" applyFill="1" applyBorder="1" applyAlignment="1">
      <alignment vertical="center" shrinkToFit="1"/>
    </xf>
    <xf numFmtId="181" fontId="3" fillId="3" borderId="25" xfId="0" applyNumberFormat="1" applyFont="1" applyFill="1" applyBorder="1" applyAlignment="1">
      <alignment vertical="center" shrinkToFit="1"/>
    </xf>
    <xf numFmtId="181" fontId="3" fillId="0" borderId="25" xfId="0" applyNumberFormat="1" applyFont="1" applyFill="1" applyBorder="1" applyAlignment="1">
      <alignment vertical="center" shrinkToFit="1"/>
    </xf>
    <xf numFmtId="181" fontId="3" fillId="4" borderId="25" xfId="0" applyNumberFormat="1" applyFont="1" applyFill="1" applyBorder="1" applyAlignment="1">
      <alignment vertical="center" shrinkToFit="1"/>
    </xf>
    <xf numFmtId="176" fontId="6" fillId="0" borderId="24" xfId="0" applyNumberFormat="1" applyFont="1" applyBorder="1" applyAlignment="1">
      <alignment vertical="center" shrinkToFit="1"/>
    </xf>
    <xf numFmtId="0" fontId="2" fillId="0" borderId="36" xfId="0" applyFont="1" applyBorder="1" applyAlignment="1">
      <alignment horizontal="left" vertical="center" indent="3"/>
    </xf>
    <xf numFmtId="0" fontId="4" fillId="0" borderId="36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3" fillId="0" borderId="34" xfId="0" applyFont="1" applyBorder="1" applyAlignment="1">
      <alignment horizontal="center" vertical="center" wrapText="1" shrinkToFit="1"/>
    </xf>
    <xf numFmtId="184" fontId="3" fillId="0" borderId="25" xfId="0" applyNumberFormat="1" applyFont="1" applyFill="1" applyBorder="1" applyAlignment="1">
      <alignment vertical="center" shrinkToFit="1"/>
    </xf>
    <xf numFmtId="185" fontId="3" fillId="0" borderId="25" xfId="0" applyNumberFormat="1" applyFont="1" applyFill="1" applyBorder="1" applyAlignment="1">
      <alignment vertical="center" shrinkToFit="1"/>
    </xf>
    <xf numFmtId="184" fontId="3" fillId="2" borderId="25" xfId="0" applyNumberFormat="1" applyFont="1" applyFill="1" applyBorder="1" applyAlignment="1">
      <alignment vertical="center" shrinkToFit="1"/>
    </xf>
    <xf numFmtId="184" fontId="3" fillId="3" borderId="25" xfId="0" applyNumberFormat="1" applyFont="1" applyFill="1" applyBorder="1" applyAlignment="1">
      <alignment vertical="center" shrinkToFit="1"/>
    </xf>
    <xf numFmtId="185" fontId="3" fillId="3" borderId="25" xfId="0" applyNumberFormat="1" applyFont="1" applyFill="1" applyBorder="1" applyAlignment="1">
      <alignment vertical="center" shrinkToFit="1"/>
    </xf>
    <xf numFmtId="185" fontId="3" fillId="4" borderId="25" xfId="0" applyNumberFormat="1" applyFont="1" applyFill="1" applyBorder="1" applyAlignment="1">
      <alignment vertical="center" shrinkToFit="1"/>
    </xf>
    <xf numFmtId="186" fontId="3" fillId="3" borderId="26" xfId="0" applyNumberFormat="1" applyFont="1" applyFill="1" applyBorder="1" applyAlignment="1">
      <alignment vertical="center" shrinkToFit="1"/>
    </xf>
    <xf numFmtId="186" fontId="3" fillId="0" borderId="26" xfId="0" applyNumberFormat="1" applyFont="1" applyFill="1" applyBorder="1" applyAlignment="1">
      <alignment vertical="center" shrinkToFit="1"/>
    </xf>
    <xf numFmtId="0" fontId="3" fillId="0" borderId="26" xfId="0" applyFont="1" applyBorder="1" applyAlignment="1">
      <alignment horizontal="center" vertical="center" wrapText="1" shrinkToFit="1"/>
    </xf>
    <xf numFmtId="184" fontId="3" fillId="4" borderId="25" xfId="0" applyNumberFormat="1" applyFont="1" applyFill="1" applyBorder="1" applyAlignment="1">
      <alignment vertical="center" shrinkToFit="1"/>
    </xf>
    <xf numFmtId="179" fontId="2" fillId="0" borderId="0" xfId="0" applyNumberFormat="1" applyFont="1" applyAlignment="1">
      <alignment vertical="center" shrinkToFit="1"/>
    </xf>
    <xf numFmtId="177" fontId="2" fillId="0" borderId="0" xfId="0" applyNumberFormat="1" applyFont="1" applyAlignment="1">
      <alignment horizontal="right"/>
    </xf>
    <xf numFmtId="177" fontId="2" fillId="0" borderId="0" xfId="0" applyNumberFormat="1" applyFont="1" applyAlignment="1">
      <alignment vertical="center" shrinkToFit="1"/>
    </xf>
    <xf numFmtId="177" fontId="5" fillId="0" borderId="0" xfId="0" applyNumberFormat="1" applyFont="1" applyAlignment="1">
      <alignment vertical="center" shrinkToFit="1"/>
    </xf>
    <xf numFmtId="188" fontId="2" fillId="0" borderId="0" xfId="0" applyNumberFormat="1" applyFont="1" applyAlignment="1">
      <alignment vertical="center" shrinkToFit="1"/>
    </xf>
    <xf numFmtId="186" fontId="2" fillId="0" borderId="0" xfId="0" applyNumberFormat="1" applyFont="1" applyAlignment="1">
      <alignment vertical="center" shrinkToFit="1"/>
    </xf>
    <xf numFmtId="190" fontId="3" fillId="0" borderId="31" xfId="0" applyNumberFormat="1" applyFont="1" applyBorder="1" applyAlignment="1">
      <alignment vertical="center" shrinkToFit="1"/>
    </xf>
    <xf numFmtId="187" fontId="3" fillId="0" borderId="21" xfId="0" applyNumberFormat="1" applyFont="1" applyBorder="1" applyAlignment="1">
      <alignment vertical="center" shrinkToFit="1"/>
    </xf>
    <xf numFmtId="187" fontId="3" fillId="0" borderId="22" xfId="0" applyNumberFormat="1" applyFont="1" applyBorder="1" applyAlignment="1">
      <alignment vertical="center" shrinkToFit="1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Font="1" applyAlignment="1"/>
    <xf numFmtId="177" fontId="2" fillId="0" borderId="0" xfId="0" applyNumberFormat="1" applyFont="1" applyAlignment="1"/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8" fillId="0" borderId="0" xfId="0" applyFont="1" applyAlignment="1"/>
    <xf numFmtId="0" fontId="2" fillId="0" borderId="0" xfId="0" applyFont="1" applyAlignment="1">
      <alignment horizontal="left" indent="1"/>
    </xf>
    <xf numFmtId="183" fontId="1" fillId="2" borderId="30" xfId="0" applyNumberFormat="1" applyFont="1" applyFill="1" applyBorder="1" applyAlignment="1">
      <alignment vertical="center" shrinkToFit="1"/>
    </xf>
    <xf numFmtId="182" fontId="3" fillId="4" borderId="24" xfId="0" applyNumberFormat="1" applyFont="1" applyFill="1" applyBorder="1" applyAlignment="1">
      <alignment vertical="center" shrinkToFit="1"/>
    </xf>
    <xf numFmtId="186" fontId="3" fillId="4" borderId="26" xfId="0" applyNumberFormat="1" applyFont="1" applyFill="1" applyBorder="1" applyAlignment="1">
      <alignment vertical="center" shrinkToFit="1"/>
    </xf>
    <xf numFmtId="0" fontId="8" fillId="0" borderId="0" xfId="0" applyFont="1">
      <alignment vertical="center"/>
    </xf>
    <xf numFmtId="0" fontId="2" fillId="0" borderId="0" xfId="0" applyFont="1" applyAlignment="1">
      <alignment wrapText="1"/>
    </xf>
    <xf numFmtId="0" fontId="8" fillId="0" borderId="0" xfId="0" applyFont="1" applyFill="1" applyBorder="1">
      <alignment vertical="center"/>
    </xf>
    <xf numFmtId="0" fontId="8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Fill="1" applyBorder="1">
      <alignment vertical="center"/>
    </xf>
    <xf numFmtId="177" fontId="2" fillId="0" borderId="0" xfId="0" applyNumberFormat="1" applyFont="1" applyBorder="1">
      <alignment vertical="center"/>
    </xf>
    <xf numFmtId="179" fontId="2" fillId="0" borderId="0" xfId="0" applyNumberFormat="1" applyFont="1" applyBorder="1">
      <alignment vertical="center"/>
    </xf>
    <xf numFmtId="178" fontId="8" fillId="0" borderId="0" xfId="0" applyNumberFormat="1" applyFont="1" applyBorder="1" applyAlignment="1">
      <alignment vertical="center"/>
    </xf>
    <xf numFmtId="189" fontId="3" fillId="0" borderId="20" xfId="0" applyNumberFormat="1" applyFont="1" applyBorder="1" applyAlignment="1">
      <alignment vertical="center" shrinkToFit="1"/>
    </xf>
    <xf numFmtId="186" fontId="3" fillId="0" borderId="0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0" fontId="2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 shrinkToFit="1"/>
    </xf>
    <xf numFmtId="184" fontId="3" fillId="0" borderId="0" xfId="0" applyNumberFormat="1" applyFont="1" applyFill="1" applyBorder="1" applyAlignment="1">
      <alignment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4" borderId="18" xfId="0" applyNumberFormat="1" applyFont="1" applyFill="1" applyBorder="1" applyAlignment="1">
      <alignment vertical="center" shrinkToFit="1"/>
    </xf>
    <xf numFmtId="0" fontId="3" fillId="2" borderId="18" xfId="0" applyNumberFormat="1" applyFont="1" applyFill="1" applyBorder="1" applyAlignment="1">
      <alignment vertical="center" shrinkToFit="1"/>
    </xf>
    <xf numFmtId="0" fontId="3" fillId="3" borderId="18" xfId="0" applyNumberFormat="1" applyFont="1" applyFill="1" applyBorder="1" applyAlignment="1">
      <alignment vertical="center" shrinkToFit="1"/>
    </xf>
    <xf numFmtId="0" fontId="3" fillId="0" borderId="18" xfId="0" applyNumberFormat="1" applyFont="1" applyFill="1" applyBorder="1" applyAlignment="1">
      <alignment vertical="center" shrinkToFit="1"/>
    </xf>
    <xf numFmtId="0" fontId="3" fillId="2" borderId="27" xfId="0" applyNumberFormat="1" applyFont="1" applyFill="1" applyBorder="1" applyAlignment="1">
      <alignment vertical="center" shrinkToFit="1"/>
    </xf>
    <xf numFmtId="0" fontId="3" fillId="2" borderId="11" xfId="0" applyNumberFormat="1" applyFont="1" applyFill="1" applyBorder="1" applyAlignment="1">
      <alignment vertical="center" shrinkToFit="1"/>
    </xf>
    <xf numFmtId="0" fontId="3" fillId="2" borderId="25" xfId="0" applyNumberFormat="1" applyFont="1" applyFill="1" applyBorder="1" applyAlignment="1">
      <alignment vertical="center" shrinkToFit="1"/>
    </xf>
    <xf numFmtId="0" fontId="3" fillId="2" borderId="24" xfId="0" applyNumberFormat="1" applyFont="1" applyFill="1" applyBorder="1" applyAlignment="1">
      <alignment vertical="center" shrinkToFit="1"/>
    </xf>
    <xf numFmtId="0" fontId="3" fillId="2" borderId="34" xfId="0" applyNumberFormat="1" applyFont="1" applyFill="1" applyBorder="1" applyAlignment="1">
      <alignment vertical="center" shrinkToFit="1"/>
    </xf>
    <xf numFmtId="0" fontId="3" fillId="2" borderId="38" xfId="0" applyNumberFormat="1" applyFont="1" applyFill="1" applyBorder="1" applyAlignment="1">
      <alignment vertical="center" shrinkToFit="1"/>
    </xf>
    <xf numFmtId="0" fontId="3" fillId="3" borderId="27" xfId="0" applyNumberFormat="1" applyFont="1" applyFill="1" applyBorder="1" applyAlignment="1">
      <alignment vertical="center" shrinkToFit="1"/>
    </xf>
    <xf numFmtId="0" fontId="3" fillId="3" borderId="11" xfId="0" applyNumberFormat="1" applyFont="1" applyFill="1" applyBorder="1" applyAlignment="1">
      <alignment vertical="center" shrinkToFit="1"/>
    </xf>
    <xf numFmtId="0" fontId="3" fillId="3" borderId="25" xfId="0" applyNumberFormat="1" applyFont="1" applyFill="1" applyBorder="1" applyAlignment="1">
      <alignment vertical="center" shrinkToFit="1"/>
    </xf>
    <xf numFmtId="0" fontId="3" fillId="3" borderId="24" xfId="0" applyNumberFormat="1" applyFont="1" applyFill="1" applyBorder="1" applyAlignment="1">
      <alignment vertical="center" shrinkToFit="1"/>
    </xf>
    <xf numFmtId="0" fontId="3" fillId="3" borderId="34" xfId="0" applyNumberFormat="1" applyFont="1" applyFill="1" applyBorder="1" applyAlignment="1">
      <alignment vertical="center" shrinkToFit="1"/>
    </xf>
    <xf numFmtId="0" fontId="3" fillId="3" borderId="38" xfId="0" applyNumberFormat="1" applyFont="1" applyFill="1" applyBorder="1" applyAlignment="1">
      <alignment vertical="center" shrinkToFit="1"/>
    </xf>
    <xf numFmtId="0" fontId="3" fillId="0" borderId="27" xfId="0" applyNumberFormat="1" applyFont="1" applyFill="1" applyBorder="1" applyAlignment="1">
      <alignment vertical="center" shrinkToFit="1"/>
    </xf>
    <xf numFmtId="0" fontId="3" fillId="0" borderId="11" xfId="0" applyNumberFormat="1" applyFont="1" applyFill="1" applyBorder="1" applyAlignment="1">
      <alignment vertical="center" shrinkToFit="1"/>
    </xf>
    <xf numFmtId="0" fontId="3" fillId="0" borderId="25" xfId="0" applyNumberFormat="1" applyFont="1" applyFill="1" applyBorder="1" applyAlignment="1">
      <alignment vertical="center" shrinkToFit="1"/>
    </xf>
    <xf numFmtId="0" fontId="3" fillId="0" borderId="24" xfId="0" applyNumberFormat="1" applyFont="1" applyFill="1" applyBorder="1" applyAlignment="1">
      <alignment vertical="center" shrinkToFit="1"/>
    </xf>
    <xf numFmtId="0" fontId="3" fillId="0" borderId="34" xfId="0" applyNumberFormat="1" applyFont="1" applyFill="1" applyBorder="1" applyAlignment="1">
      <alignment vertical="center" shrinkToFit="1"/>
    </xf>
    <xf numFmtId="0" fontId="3" fillId="0" borderId="38" xfId="0" applyNumberFormat="1" applyFont="1" applyFill="1" applyBorder="1" applyAlignment="1">
      <alignment vertical="center" shrinkToFit="1"/>
    </xf>
    <xf numFmtId="0" fontId="3" fillId="4" borderId="27" xfId="0" applyNumberFormat="1" applyFont="1" applyFill="1" applyBorder="1" applyAlignment="1">
      <alignment vertical="center" shrinkToFit="1"/>
    </xf>
    <xf numFmtId="0" fontId="3" fillId="4" borderId="11" xfId="0" applyNumberFormat="1" applyFont="1" applyFill="1" applyBorder="1" applyAlignment="1">
      <alignment vertical="center" shrinkToFit="1"/>
    </xf>
    <xf numFmtId="0" fontId="3" fillId="4" borderId="25" xfId="0" applyNumberFormat="1" applyFont="1" applyFill="1" applyBorder="1" applyAlignment="1">
      <alignment vertical="center" shrinkToFit="1"/>
    </xf>
    <xf numFmtId="0" fontId="3" fillId="4" borderId="24" xfId="0" applyNumberFormat="1" applyFont="1" applyFill="1" applyBorder="1" applyAlignment="1">
      <alignment vertical="center" shrinkToFit="1"/>
    </xf>
    <xf numFmtId="0" fontId="3" fillId="4" borderId="34" xfId="0" applyNumberFormat="1" applyFont="1" applyFill="1" applyBorder="1" applyAlignment="1">
      <alignment vertical="center" shrinkToFit="1"/>
    </xf>
    <xf numFmtId="0" fontId="3" fillId="4" borderId="38" xfId="0" applyNumberFormat="1" applyFont="1" applyFill="1" applyBorder="1" applyAlignment="1">
      <alignment vertical="center" shrinkToFit="1"/>
    </xf>
    <xf numFmtId="0" fontId="6" fillId="0" borderId="27" xfId="0" applyNumberFormat="1" applyFont="1" applyBorder="1" applyAlignment="1">
      <alignment vertical="center" shrinkToFit="1"/>
    </xf>
    <xf numFmtId="0" fontId="6" fillId="0" borderId="11" xfId="0" applyNumberFormat="1" applyFont="1" applyBorder="1" applyAlignment="1">
      <alignment vertical="center" shrinkToFit="1"/>
    </xf>
    <xf numFmtId="0" fontId="6" fillId="0" borderId="25" xfId="0" applyNumberFormat="1" applyFont="1" applyBorder="1" applyAlignment="1">
      <alignment vertical="center" shrinkToFit="1"/>
    </xf>
    <xf numFmtId="0" fontId="6" fillId="0" borderId="24" xfId="0" applyNumberFormat="1" applyFont="1" applyBorder="1" applyAlignment="1">
      <alignment vertical="center" shrinkToFit="1"/>
    </xf>
    <xf numFmtId="0" fontId="3" fillId="0" borderId="24" xfId="0" applyNumberFormat="1" applyFont="1" applyBorder="1" applyAlignment="1">
      <alignment vertical="center" shrinkToFit="1"/>
    </xf>
    <xf numFmtId="0" fontId="6" fillId="0" borderId="18" xfId="0" applyNumberFormat="1" applyFont="1" applyBorder="1" applyAlignment="1">
      <alignment vertical="center" shrinkToFit="1"/>
    </xf>
    <xf numFmtId="0" fontId="6" fillId="0" borderId="34" xfId="0" applyNumberFormat="1" applyFont="1" applyBorder="1" applyAlignment="1">
      <alignment vertical="center" shrinkToFit="1"/>
    </xf>
    <xf numFmtId="0" fontId="3" fillId="0" borderId="38" xfId="0" applyNumberFormat="1" applyFont="1" applyBorder="1" applyAlignment="1">
      <alignment vertical="center" shrinkToFit="1"/>
    </xf>
    <xf numFmtId="0" fontId="3" fillId="0" borderId="23" xfId="0" applyNumberFormat="1" applyFont="1" applyBorder="1" applyAlignment="1">
      <alignment vertical="center" shrinkToFit="1"/>
    </xf>
    <xf numFmtId="0" fontId="3" fillId="0" borderId="28" xfId="0" applyNumberFormat="1" applyFont="1" applyBorder="1" applyAlignment="1">
      <alignment vertical="center" shrinkToFit="1"/>
    </xf>
    <xf numFmtId="0" fontId="3" fillId="0" borderId="21" xfId="0" applyNumberFormat="1" applyFont="1" applyBorder="1" applyAlignment="1">
      <alignment vertical="center" shrinkToFit="1"/>
    </xf>
    <xf numFmtId="0" fontId="3" fillId="0" borderId="20" xfId="0" applyNumberFormat="1" applyFont="1" applyBorder="1" applyAlignment="1">
      <alignment vertical="center" shrinkToFit="1"/>
    </xf>
    <xf numFmtId="0" fontId="3" fillId="0" borderId="33" xfId="0" applyNumberFormat="1" applyFont="1" applyBorder="1" applyAlignment="1">
      <alignment vertical="center" shrinkToFit="1"/>
    </xf>
    <xf numFmtId="0" fontId="3" fillId="0" borderId="32" xfId="0" applyNumberFormat="1" applyFont="1" applyBorder="1" applyAlignment="1">
      <alignment vertical="center" shrinkToFit="1"/>
    </xf>
    <xf numFmtId="0" fontId="3" fillId="0" borderId="39" xfId="0" applyNumberFormat="1" applyFont="1" applyBorder="1" applyAlignment="1">
      <alignment vertical="center" shrinkToFit="1"/>
    </xf>
    <xf numFmtId="0" fontId="2" fillId="0" borderId="8" xfId="0" applyFont="1" applyBorder="1" applyAlignment="1">
      <alignment vertical="center" textRotation="255" shrinkToFit="1"/>
    </xf>
    <xf numFmtId="0" fontId="4" fillId="0" borderId="12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vertical="center"/>
    </xf>
    <xf numFmtId="0" fontId="2" fillId="0" borderId="4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10" fillId="0" borderId="30" xfId="0" applyFont="1" applyBorder="1" applyAlignment="1">
      <alignment horizontal="center" vertical="center" wrapText="1" shrinkToFit="1"/>
    </xf>
    <xf numFmtId="0" fontId="2" fillId="0" borderId="4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BD36"/>
  <sheetViews>
    <sheetView tabSelected="1" view="pageBreakPreview" zoomScale="138" zoomScaleNormal="100" zoomScaleSheetLayoutView="138" workbookViewId="0">
      <selection activeCell="B1" sqref="B1"/>
    </sheetView>
  </sheetViews>
  <sheetFormatPr defaultRowHeight="11.25" x14ac:dyDescent="0.4"/>
  <cols>
    <col min="1" max="1" width="2.75" style="103" customWidth="1"/>
    <col min="2" max="2" width="3.125" style="103" customWidth="1"/>
    <col min="3" max="3" width="3.625" style="103" customWidth="1"/>
    <col min="4" max="4" width="5.625" style="103" customWidth="1"/>
    <col min="5" max="5" width="3.125" style="103" customWidth="1"/>
    <col min="6" max="6" width="4.5" style="103" customWidth="1"/>
    <col min="7" max="7" width="4.25" style="103" customWidth="1"/>
    <col min="8" max="8" width="4.5" style="103" customWidth="1"/>
    <col min="9" max="9" width="5.125" style="103" customWidth="1"/>
    <col min="10" max="10" width="4.5" style="103" customWidth="1"/>
    <col min="11" max="11" width="3.125" style="103" customWidth="1"/>
    <col min="12" max="12" width="2.625" style="103" customWidth="1"/>
    <col min="13" max="13" width="4.125" style="103" customWidth="1"/>
    <col min="14" max="14" width="3.25" style="103" customWidth="1"/>
    <col min="15" max="17" width="4.125" style="103" customWidth="1"/>
    <col min="18" max="18" width="1.75" style="103" customWidth="1"/>
    <col min="19" max="19" width="3.125" style="103" customWidth="1"/>
    <col min="20" max="20" width="3.5" style="103" customWidth="1"/>
    <col min="21" max="21" width="4.875" style="103" customWidth="1"/>
    <col min="22" max="22" width="3.125" style="103" customWidth="1"/>
    <col min="23" max="23" width="3.875" style="103" customWidth="1"/>
    <col min="24" max="24" width="3.625" style="103" customWidth="1"/>
    <col min="25" max="25" width="4.25" style="103" customWidth="1"/>
    <col min="26" max="26" width="2.625" style="103" customWidth="1"/>
    <col min="27" max="27" width="4.125" style="103" customWidth="1"/>
    <col min="28" max="28" width="3.625" style="103" customWidth="1"/>
    <col min="29" max="29" width="4.25" style="103" customWidth="1"/>
    <col min="30" max="30" width="3.125" style="103" customWidth="1"/>
    <col min="31" max="31" width="4.125" style="103" customWidth="1"/>
    <col min="32" max="32" width="3.625" style="103" customWidth="1"/>
    <col min="33" max="33" width="4.625" style="103" customWidth="1"/>
    <col min="34" max="34" width="2.625" style="103" customWidth="1"/>
    <col min="35" max="35" width="4.125" style="103" customWidth="1"/>
    <col min="36" max="36" width="3.625" style="103" customWidth="1"/>
    <col min="37" max="37" width="4.625" style="103" customWidth="1"/>
    <col min="38" max="38" width="2.625" style="103" customWidth="1"/>
    <col min="39" max="39" width="4.125" style="103" customWidth="1"/>
    <col min="40" max="40" width="3.125" style="103" customWidth="1"/>
    <col min="41" max="41" width="3.75" style="103" customWidth="1"/>
    <col min="42" max="43" width="4.125" style="127" customWidth="1"/>
    <col min="44" max="44" width="4.25" style="103" customWidth="1"/>
    <col min="45" max="45" width="2.5" style="103" customWidth="1"/>
    <col min="46" max="46" width="4.375" style="104" customWidth="1"/>
    <col min="47" max="47" width="3.375" style="103" customWidth="1"/>
    <col min="48" max="48" width="4.125" style="103" customWidth="1"/>
    <col min="49" max="49" width="4" style="103" customWidth="1"/>
    <col min="50" max="16384" width="9" style="103"/>
  </cols>
  <sheetData>
    <row r="1" spans="1:56" ht="18" customHeight="1" x14ac:dyDescent="0.4">
      <c r="A1" s="102" t="s">
        <v>29</v>
      </c>
    </row>
    <row r="2" spans="1:56" s="105" customFormat="1" ht="12" customHeight="1" x14ac:dyDescent="0.15">
      <c r="A2" s="5" t="s">
        <v>20</v>
      </c>
      <c r="B2" s="105" t="s">
        <v>25</v>
      </c>
      <c r="AZ2" s="128"/>
      <c r="BA2" s="128"/>
      <c r="BD2" s="106"/>
    </row>
    <row r="3" spans="1:56" s="105" customFormat="1" ht="12" customHeight="1" x14ac:dyDescent="0.15">
      <c r="A3" s="5" t="s">
        <v>21</v>
      </c>
      <c r="B3" s="105" t="s">
        <v>27</v>
      </c>
      <c r="AA3" s="105" t="s">
        <v>23</v>
      </c>
      <c r="AZ3" s="128"/>
      <c r="BA3" s="128"/>
      <c r="BD3" s="106"/>
    </row>
    <row r="4" spans="1:56" s="105" customFormat="1" ht="12" customHeight="1" x14ac:dyDescent="0.15">
      <c r="A4" s="5" t="s">
        <v>22</v>
      </c>
      <c r="B4" s="105" t="s">
        <v>26</v>
      </c>
      <c r="AA4" s="105" t="s">
        <v>24</v>
      </c>
      <c r="AZ4" s="128"/>
      <c r="BA4" s="128"/>
      <c r="BD4" s="106"/>
    </row>
    <row r="5" spans="1:56" s="105" customFormat="1" ht="12" customHeight="1" x14ac:dyDescent="0.15">
      <c r="B5" s="105" t="s">
        <v>28</v>
      </c>
      <c r="AZ5" s="128"/>
      <c r="BA5" s="128"/>
      <c r="BD5" s="106"/>
    </row>
    <row r="6" spans="1:56" s="105" customFormat="1" ht="12" customHeight="1" x14ac:dyDescent="0.15">
      <c r="AZ6" s="128"/>
      <c r="BA6" s="128"/>
      <c r="BD6" s="106"/>
    </row>
    <row r="7" spans="1:56" s="105" customFormat="1" ht="12" customHeight="1" x14ac:dyDescent="0.15">
      <c r="AZ7" s="128"/>
      <c r="BA7" s="128"/>
      <c r="BD7" s="106"/>
    </row>
    <row r="8" spans="1:56" s="105" customFormat="1" ht="12" customHeight="1" x14ac:dyDescent="0.15">
      <c r="AZ8" s="128"/>
      <c r="BA8" s="128"/>
      <c r="BD8" s="106"/>
    </row>
    <row r="9" spans="1:56" s="105" customFormat="1" ht="12" customHeight="1" x14ac:dyDescent="0.15">
      <c r="AZ9" s="128"/>
      <c r="BA9" s="128"/>
      <c r="BD9" s="106"/>
    </row>
    <row r="10" spans="1:56" s="105" customFormat="1" ht="12" customHeight="1" x14ac:dyDescent="0.15">
      <c r="AZ10" s="128"/>
      <c r="BA10" s="128"/>
      <c r="BD10" s="106"/>
    </row>
    <row r="11" spans="1:56" s="105" customFormat="1" ht="12" customHeight="1" x14ac:dyDescent="0.15">
      <c r="AZ11" s="128"/>
      <c r="BA11" s="128"/>
      <c r="BD11" s="106"/>
    </row>
    <row r="12" spans="1:56" s="108" customFormat="1" ht="12" customHeight="1" x14ac:dyDescent="0.15">
      <c r="A12" s="107"/>
      <c r="B12" s="105"/>
      <c r="AP12" s="129"/>
      <c r="AQ12" s="129"/>
      <c r="AT12" s="109"/>
    </row>
    <row r="13" spans="1:56" s="105" customFormat="1" ht="12" customHeight="1" thickBot="1" x14ac:dyDescent="0.2">
      <c r="A13" s="110"/>
      <c r="E13" s="111"/>
      <c r="F13" s="111"/>
      <c r="G13" s="111"/>
      <c r="H13" s="111"/>
      <c r="S13" s="105" t="s">
        <v>7</v>
      </c>
      <c r="AP13" s="128"/>
      <c r="AQ13" s="128"/>
      <c r="AT13" s="106"/>
    </row>
    <row r="14" spans="1:56" s="5" customFormat="1" ht="15" customHeight="1" x14ac:dyDescent="0.15">
      <c r="A14" s="178" t="s">
        <v>4</v>
      </c>
      <c r="B14" s="181" t="s">
        <v>9</v>
      </c>
      <c r="C14" s="182"/>
      <c r="D14" s="183"/>
      <c r="E14" s="181" t="s">
        <v>16</v>
      </c>
      <c r="F14" s="182"/>
      <c r="G14" s="182"/>
      <c r="H14" s="182"/>
      <c r="I14" s="187"/>
      <c r="J14" s="188"/>
      <c r="K14" s="181" t="s">
        <v>11</v>
      </c>
      <c r="L14" s="182"/>
      <c r="M14" s="182"/>
      <c r="N14" s="182"/>
      <c r="O14" s="182"/>
      <c r="P14" s="187"/>
      <c r="Q14" s="190"/>
      <c r="R14" s="60"/>
      <c r="S14" s="192" t="s">
        <v>16</v>
      </c>
      <c r="T14" s="182"/>
      <c r="U14" s="187"/>
      <c r="V14" s="1" t="s">
        <v>7</v>
      </c>
      <c r="W14" s="1"/>
      <c r="X14" s="78"/>
      <c r="Y14" s="79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1"/>
      <c r="AP14" s="130"/>
      <c r="AQ14" s="130"/>
      <c r="AT14" s="94"/>
    </row>
    <row r="15" spans="1:56" s="3" customFormat="1" ht="25.5" customHeight="1" x14ac:dyDescent="0.4">
      <c r="A15" s="179"/>
      <c r="B15" s="184"/>
      <c r="C15" s="185"/>
      <c r="D15" s="186"/>
      <c r="E15" s="184"/>
      <c r="F15" s="185"/>
      <c r="G15" s="185"/>
      <c r="H15" s="185"/>
      <c r="I15" s="185"/>
      <c r="J15" s="189"/>
      <c r="K15" s="184"/>
      <c r="L15" s="185"/>
      <c r="M15" s="185"/>
      <c r="N15" s="185"/>
      <c r="O15" s="185"/>
      <c r="P15" s="185"/>
      <c r="Q15" s="191"/>
      <c r="R15" s="61"/>
      <c r="S15" s="193"/>
      <c r="T15" s="185"/>
      <c r="U15" s="185"/>
      <c r="V15" s="200" t="s">
        <v>0</v>
      </c>
      <c r="W15" s="200"/>
      <c r="X15" s="200"/>
      <c r="Y15" s="200"/>
      <c r="Z15" s="194" t="s">
        <v>14</v>
      </c>
      <c r="AA15" s="194"/>
      <c r="AB15" s="194"/>
      <c r="AC15" s="194"/>
      <c r="AD15" s="195" t="s">
        <v>1</v>
      </c>
      <c r="AE15" s="195"/>
      <c r="AF15" s="195"/>
      <c r="AG15" s="195"/>
      <c r="AH15" s="194" t="s">
        <v>2</v>
      </c>
      <c r="AI15" s="194"/>
      <c r="AJ15" s="194"/>
      <c r="AK15" s="194"/>
      <c r="AL15" s="196" t="s">
        <v>3</v>
      </c>
      <c r="AM15" s="196"/>
      <c r="AN15" s="196"/>
      <c r="AO15" s="197"/>
      <c r="AP15" s="131"/>
      <c r="AQ15" s="131"/>
      <c r="AT15" s="95"/>
    </row>
    <row r="16" spans="1:56" s="7" customFormat="1" ht="23.25" customHeight="1" x14ac:dyDescent="0.4">
      <c r="A16" s="180"/>
      <c r="B16" s="31" t="s">
        <v>6</v>
      </c>
      <c r="C16" s="32" t="s">
        <v>10</v>
      </c>
      <c r="D16" s="33" t="s">
        <v>5</v>
      </c>
      <c r="E16" s="31" t="s">
        <v>6</v>
      </c>
      <c r="F16" s="49" t="s">
        <v>15</v>
      </c>
      <c r="G16" s="31" t="s">
        <v>10</v>
      </c>
      <c r="H16" s="49" t="s">
        <v>15</v>
      </c>
      <c r="I16" s="31" t="s">
        <v>5</v>
      </c>
      <c r="J16" s="49" t="s">
        <v>15</v>
      </c>
      <c r="K16" s="198" t="s">
        <v>12</v>
      </c>
      <c r="L16" s="199"/>
      <c r="M16" s="49" t="s">
        <v>15</v>
      </c>
      <c r="N16" s="31" t="s">
        <v>10</v>
      </c>
      <c r="O16" s="49" t="s">
        <v>15</v>
      </c>
      <c r="P16" s="31" t="s">
        <v>5</v>
      </c>
      <c r="Q16" s="91" t="s">
        <v>15</v>
      </c>
      <c r="R16" s="62"/>
      <c r="S16" s="34" t="s">
        <v>6</v>
      </c>
      <c r="T16" s="32" t="s">
        <v>10</v>
      </c>
      <c r="U16" s="33" t="s">
        <v>5</v>
      </c>
      <c r="V16" s="31" t="s">
        <v>6</v>
      </c>
      <c r="W16" s="49" t="s">
        <v>13</v>
      </c>
      <c r="X16" s="31" t="s">
        <v>10</v>
      </c>
      <c r="Y16" s="31" t="s">
        <v>5</v>
      </c>
      <c r="Z16" s="31" t="s">
        <v>6</v>
      </c>
      <c r="AA16" s="64" t="s">
        <v>13</v>
      </c>
      <c r="AB16" s="31" t="s">
        <v>10</v>
      </c>
      <c r="AC16" s="31" t="s">
        <v>5</v>
      </c>
      <c r="AD16" s="31" t="s">
        <v>6</v>
      </c>
      <c r="AE16" s="49" t="s">
        <v>13</v>
      </c>
      <c r="AF16" s="31" t="s">
        <v>10</v>
      </c>
      <c r="AG16" s="31" t="s">
        <v>5</v>
      </c>
      <c r="AH16" s="31" t="s">
        <v>6</v>
      </c>
      <c r="AI16" s="64" t="s">
        <v>13</v>
      </c>
      <c r="AJ16" s="31" t="s">
        <v>10</v>
      </c>
      <c r="AK16" s="31" t="s">
        <v>5</v>
      </c>
      <c r="AL16" s="31" t="s">
        <v>6</v>
      </c>
      <c r="AM16" s="82" t="s">
        <v>13</v>
      </c>
      <c r="AN16" s="31" t="s">
        <v>10</v>
      </c>
      <c r="AO16" s="134" t="s">
        <v>5</v>
      </c>
      <c r="AP16" s="132"/>
      <c r="AQ16" s="132"/>
      <c r="AT16" s="96"/>
    </row>
    <row r="17" spans="1:49" s="3" customFormat="1" ht="20.100000000000001" customHeight="1" x14ac:dyDescent="0.4">
      <c r="A17" s="37">
        <v>3</v>
      </c>
      <c r="B17" s="14">
        <v>219</v>
      </c>
      <c r="C17" s="15">
        <v>577</v>
      </c>
      <c r="D17" s="16">
        <v>441.88</v>
      </c>
      <c r="E17" s="14">
        <v>153</v>
      </c>
      <c r="F17" s="73">
        <f>E17/B17*100</f>
        <v>69.863013698630141</v>
      </c>
      <c r="G17" s="14">
        <v>437</v>
      </c>
      <c r="H17" s="73">
        <v>75.7</v>
      </c>
      <c r="I17" s="55">
        <v>334.34</v>
      </c>
      <c r="J17" s="85">
        <v>75.7</v>
      </c>
      <c r="K17" s="42">
        <v>66</v>
      </c>
      <c r="L17" s="112">
        <v>-22</v>
      </c>
      <c r="M17" s="65">
        <f>K17/B17*100</f>
        <v>30.136986301369863</v>
      </c>
      <c r="N17" s="14">
        <v>140</v>
      </c>
      <c r="O17" s="50">
        <v>24.3</v>
      </c>
      <c r="P17" s="14">
        <v>107.54</v>
      </c>
      <c r="Q17" s="17">
        <v>24.3</v>
      </c>
      <c r="R17" s="59"/>
      <c r="S17" s="139">
        <v>153</v>
      </c>
      <c r="T17" s="140">
        <f>X17+AB17+AF17+AJ17+AN17</f>
        <v>437</v>
      </c>
      <c r="U17" s="141">
        <v>334.34</v>
      </c>
      <c r="V17" s="142">
        <v>43</v>
      </c>
      <c r="W17" s="141">
        <v>28.1</v>
      </c>
      <c r="X17" s="142">
        <v>161</v>
      </c>
      <c r="Y17" s="142">
        <v>124.02</v>
      </c>
      <c r="Z17" s="142">
        <v>11</v>
      </c>
      <c r="AA17" s="136">
        <v>7.2</v>
      </c>
      <c r="AB17" s="142">
        <v>20</v>
      </c>
      <c r="AC17" s="142">
        <v>14.76</v>
      </c>
      <c r="AD17" s="142">
        <v>45</v>
      </c>
      <c r="AE17" s="141">
        <v>29.4</v>
      </c>
      <c r="AF17" s="142">
        <v>123</v>
      </c>
      <c r="AG17" s="142">
        <v>102.98</v>
      </c>
      <c r="AH17" s="142">
        <v>40</v>
      </c>
      <c r="AI17" s="136">
        <v>26.1</v>
      </c>
      <c r="AJ17" s="142">
        <v>102</v>
      </c>
      <c r="AK17" s="142">
        <v>70.45</v>
      </c>
      <c r="AL17" s="142">
        <v>14</v>
      </c>
      <c r="AM17" s="143">
        <v>9.1999999999999993</v>
      </c>
      <c r="AN17" s="142">
        <v>31</v>
      </c>
      <c r="AO17" s="144">
        <v>22.13</v>
      </c>
      <c r="AP17" s="125"/>
      <c r="AQ17" s="125"/>
      <c r="AR17" s="3">
        <f t="shared" ref="AR17:AT18" si="0">V17+Z17+AD17+AH17+AL17</f>
        <v>153</v>
      </c>
      <c r="AS17" s="3">
        <f t="shared" si="0"/>
        <v>100.00000000000001</v>
      </c>
      <c r="AT17" s="95">
        <f t="shared" si="0"/>
        <v>437</v>
      </c>
      <c r="AU17" s="98" t="e">
        <f>#REF!+#REF!+#REF!+#REF!+#REF!</f>
        <v>#REF!</v>
      </c>
      <c r="AV17" s="93">
        <f>Y17+AC17+AG17+AK17+AO17</f>
        <v>334.34</v>
      </c>
      <c r="AW17" s="97" t="e">
        <f>#REF!+#REF!+#REF!+#REF!+#REF!</f>
        <v>#REF!</v>
      </c>
    </row>
    <row r="18" spans="1:49" s="3" customFormat="1" ht="20.100000000000001" customHeight="1" x14ac:dyDescent="0.4">
      <c r="A18" s="38">
        <v>4</v>
      </c>
      <c r="B18" s="18">
        <v>203</v>
      </c>
      <c r="C18" s="19">
        <v>538</v>
      </c>
      <c r="D18" s="20">
        <v>458.84</v>
      </c>
      <c r="E18" s="18">
        <v>160</v>
      </c>
      <c r="F18" s="74">
        <v>78.900000000000006</v>
      </c>
      <c r="G18" s="18">
        <v>452</v>
      </c>
      <c r="H18" s="74">
        <f t="shared" ref="F18:H24" si="1">G18/D18*100</f>
        <v>98.509284282102698</v>
      </c>
      <c r="I18" s="56">
        <v>418.7</v>
      </c>
      <c r="J18" s="86">
        <v>91.2</v>
      </c>
      <c r="K18" s="43">
        <v>43</v>
      </c>
      <c r="L18" s="46">
        <v>-8</v>
      </c>
      <c r="M18" s="66">
        <v>21.1</v>
      </c>
      <c r="N18" s="18">
        <v>86</v>
      </c>
      <c r="O18" s="87">
        <v>16</v>
      </c>
      <c r="P18" s="18">
        <v>40.14</v>
      </c>
      <c r="Q18" s="89">
        <v>8.8000000000000007</v>
      </c>
      <c r="R18" s="59"/>
      <c r="S18" s="145">
        <v>160</v>
      </c>
      <c r="T18" s="146">
        <f>X18+AB18+AF18+AJ18+AN18</f>
        <v>452</v>
      </c>
      <c r="U18" s="147">
        <v>418.7</v>
      </c>
      <c r="V18" s="148">
        <v>39</v>
      </c>
      <c r="W18" s="147">
        <v>24.3</v>
      </c>
      <c r="X18" s="148">
        <v>116</v>
      </c>
      <c r="Y18" s="148">
        <v>69.010000000000005</v>
      </c>
      <c r="Z18" s="148">
        <v>19</v>
      </c>
      <c r="AA18" s="137">
        <v>11.8</v>
      </c>
      <c r="AB18" s="148">
        <v>65</v>
      </c>
      <c r="AC18" s="148">
        <v>117.25</v>
      </c>
      <c r="AD18" s="148">
        <v>43</v>
      </c>
      <c r="AE18" s="147">
        <v>26.8</v>
      </c>
      <c r="AF18" s="148">
        <v>152</v>
      </c>
      <c r="AG18" s="148">
        <v>142.04</v>
      </c>
      <c r="AH18" s="148">
        <v>50</v>
      </c>
      <c r="AI18" s="137">
        <v>31.2</v>
      </c>
      <c r="AJ18" s="148">
        <v>99</v>
      </c>
      <c r="AK18" s="148">
        <v>46.67</v>
      </c>
      <c r="AL18" s="148">
        <v>9</v>
      </c>
      <c r="AM18" s="149">
        <v>5.6</v>
      </c>
      <c r="AN18" s="148">
        <v>20</v>
      </c>
      <c r="AO18" s="150">
        <v>43.73</v>
      </c>
      <c r="AP18" s="125"/>
      <c r="AQ18" s="125"/>
      <c r="AR18" s="3">
        <f t="shared" si="0"/>
        <v>160</v>
      </c>
      <c r="AS18" s="3">
        <f t="shared" si="0"/>
        <v>99.7</v>
      </c>
      <c r="AT18" s="95">
        <f t="shared" si="0"/>
        <v>452</v>
      </c>
      <c r="AU18" s="98" t="e">
        <f>#REF!+#REF!+#REF!+#REF!+#REF!</f>
        <v>#REF!</v>
      </c>
      <c r="AV18" s="93">
        <f>Y18+AC18+AG18+AK18+AO18</f>
        <v>418.7</v>
      </c>
      <c r="AW18" s="97" t="e">
        <f>#REF!+#REF!+#REF!+#REF!+#REF!</f>
        <v>#REF!</v>
      </c>
    </row>
    <row r="19" spans="1:49" s="3" customFormat="1" ht="12.75" customHeight="1" x14ac:dyDescent="0.4">
      <c r="A19" s="13" t="s">
        <v>17</v>
      </c>
      <c r="B19" s="9">
        <v>121</v>
      </c>
      <c r="C19" s="12">
        <v>297</v>
      </c>
      <c r="D19" s="10">
        <v>213.19</v>
      </c>
      <c r="E19" s="9">
        <v>95</v>
      </c>
      <c r="F19" s="75">
        <f t="shared" si="1"/>
        <v>78.512396694214885</v>
      </c>
      <c r="G19" s="9">
        <f>T19</f>
        <v>252</v>
      </c>
      <c r="H19" s="75">
        <f>G19/C19*100</f>
        <v>84.848484848484844</v>
      </c>
      <c r="I19" s="57">
        <v>190.04</v>
      </c>
      <c r="J19" s="83">
        <v>89.1</v>
      </c>
      <c r="K19" s="44">
        <v>26</v>
      </c>
      <c r="L19" s="45">
        <v>-8</v>
      </c>
      <c r="M19" s="67">
        <f t="shared" ref="M19:M24" si="2">K19/B19*100</f>
        <v>21.487603305785125</v>
      </c>
      <c r="N19" s="9">
        <f>C19-G19</f>
        <v>45</v>
      </c>
      <c r="O19" s="84">
        <v>15.2</v>
      </c>
      <c r="P19" s="9">
        <v>23.15</v>
      </c>
      <c r="Q19" s="90">
        <v>10.9</v>
      </c>
      <c r="R19" s="59"/>
      <c r="S19" s="151">
        <v>95</v>
      </c>
      <c r="T19" s="152">
        <f>X19+AB19+AF19+AJ19+AN19</f>
        <v>252</v>
      </c>
      <c r="U19" s="153">
        <v>190.04</v>
      </c>
      <c r="V19" s="154">
        <v>13</v>
      </c>
      <c r="W19" s="153">
        <v>13.7</v>
      </c>
      <c r="X19" s="154">
        <v>51</v>
      </c>
      <c r="Y19" s="154">
        <v>20.94</v>
      </c>
      <c r="Z19" s="154">
        <v>10</v>
      </c>
      <c r="AA19" s="138">
        <v>10.5</v>
      </c>
      <c r="AB19" s="154">
        <v>47</v>
      </c>
      <c r="AC19" s="154">
        <v>72.650000000000006</v>
      </c>
      <c r="AD19" s="154">
        <v>31</v>
      </c>
      <c r="AE19" s="153">
        <v>32.6</v>
      </c>
      <c r="AF19" s="154">
        <v>71</v>
      </c>
      <c r="AG19" s="154">
        <v>47.34</v>
      </c>
      <c r="AH19" s="154">
        <v>38</v>
      </c>
      <c r="AI19" s="138">
        <v>40</v>
      </c>
      <c r="AJ19" s="154">
        <v>75</v>
      </c>
      <c r="AK19" s="154">
        <v>41.72</v>
      </c>
      <c r="AL19" s="154">
        <v>3</v>
      </c>
      <c r="AM19" s="155">
        <v>3.2</v>
      </c>
      <c r="AN19" s="154">
        <v>8</v>
      </c>
      <c r="AO19" s="156">
        <v>7.49</v>
      </c>
      <c r="AP19" s="125"/>
      <c r="AQ19" s="125"/>
      <c r="AT19" s="95"/>
    </row>
    <row r="20" spans="1:49" s="3" customFormat="1" ht="12.75" customHeight="1" x14ac:dyDescent="0.4">
      <c r="A20" s="13" t="s">
        <v>18</v>
      </c>
      <c r="B20" s="9">
        <v>82</v>
      </c>
      <c r="C20" s="12">
        <v>241</v>
      </c>
      <c r="D20" s="10">
        <v>245.65</v>
      </c>
      <c r="E20" s="9">
        <v>65</v>
      </c>
      <c r="F20" s="75">
        <f t="shared" si="1"/>
        <v>79.268292682926827</v>
      </c>
      <c r="G20" s="26">
        <f>T20</f>
        <v>200</v>
      </c>
      <c r="H20" s="75">
        <f t="shared" si="1"/>
        <v>81.416649704864639</v>
      </c>
      <c r="I20" s="57">
        <v>228.66</v>
      </c>
      <c r="J20" s="83">
        <v>93.1</v>
      </c>
      <c r="K20" s="44">
        <v>17</v>
      </c>
      <c r="L20" s="45">
        <v>0</v>
      </c>
      <c r="M20" s="67">
        <f t="shared" si="2"/>
        <v>20.73170731707317</v>
      </c>
      <c r="N20" s="9">
        <f t="shared" ref="N20:N24" si="3">C20-G20</f>
        <v>41</v>
      </c>
      <c r="O20" s="84">
        <v>18.600000000000001</v>
      </c>
      <c r="P20" s="9">
        <v>16.989999999999998</v>
      </c>
      <c r="Q20" s="90">
        <v>6.9</v>
      </c>
      <c r="R20" s="59"/>
      <c r="S20" s="151">
        <v>65</v>
      </c>
      <c r="T20" s="152">
        <f>X20+AB20+AF20+AJ20+AN20</f>
        <v>200</v>
      </c>
      <c r="U20" s="153">
        <v>228.66</v>
      </c>
      <c r="V20" s="154">
        <v>26</v>
      </c>
      <c r="W20" s="153">
        <v>40</v>
      </c>
      <c r="X20" s="154">
        <v>65</v>
      </c>
      <c r="Y20" s="154">
        <v>48.07</v>
      </c>
      <c r="Z20" s="154">
        <v>9</v>
      </c>
      <c r="AA20" s="138">
        <v>13.8</v>
      </c>
      <c r="AB20" s="154">
        <v>18</v>
      </c>
      <c r="AC20" s="154">
        <v>44.6</v>
      </c>
      <c r="AD20" s="154">
        <v>12</v>
      </c>
      <c r="AE20" s="153">
        <v>18.5</v>
      </c>
      <c r="AF20" s="154">
        <v>81</v>
      </c>
      <c r="AG20" s="154">
        <v>94.8</v>
      </c>
      <c r="AH20" s="154">
        <v>12</v>
      </c>
      <c r="AI20" s="138">
        <v>18.5</v>
      </c>
      <c r="AJ20" s="154">
        <v>24</v>
      </c>
      <c r="AK20" s="154">
        <v>4.95</v>
      </c>
      <c r="AL20" s="154">
        <v>6</v>
      </c>
      <c r="AM20" s="155">
        <v>9.1999999999999993</v>
      </c>
      <c r="AN20" s="154">
        <v>12</v>
      </c>
      <c r="AO20" s="156">
        <v>36.24</v>
      </c>
      <c r="AP20" s="125"/>
      <c r="AQ20" s="125"/>
      <c r="AT20" s="95"/>
    </row>
    <row r="21" spans="1:49" s="3" customFormat="1" ht="20.100000000000001" customHeight="1" x14ac:dyDescent="0.4">
      <c r="A21" s="39">
        <v>5</v>
      </c>
      <c r="B21" s="35">
        <f>B22+B23+B24</f>
        <v>434</v>
      </c>
      <c r="C21" s="36">
        <f t="shared" ref="C21:D21" si="4">C22+C23+C24</f>
        <v>1423</v>
      </c>
      <c r="D21" s="21">
        <f t="shared" si="4"/>
        <v>2432.8199999999997</v>
      </c>
      <c r="E21" s="35">
        <f>E22+E23+E24</f>
        <v>307</v>
      </c>
      <c r="F21" s="76">
        <f t="shared" si="1"/>
        <v>70.737327188940085</v>
      </c>
      <c r="G21" s="113">
        <f t="shared" ref="G21:I21" si="5">G22+G23+G24</f>
        <v>1068</v>
      </c>
      <c r="H21" s="76">
        <v>75.099999999999994</v>
      </c>
      <c r="I21" s="58">
        <f t="shared" si="5"/>
        <v>2053.8700000000003</v>
      </c>
      <c r="J21" s="92">
        <v>84.4</v>
      </c>
      <c r="K21" s="47">
        <v>127</v>
      </c>
      <c r="L21" s="48">
        <v>-26</v>
      </c>
      <c r="M21" s="68">
        <f t="shared" si="2"/>
        <v>29.262672811059907</v>
      </c>
      <c r="N21" s="35">
        <f t="shared" si="3"/>
        <v>355</v>
      </c>
      <c r="O21" s="88">
        <v>24.9</v>
      </c>
      <c r="P21" s="35">
        <f t="shared" ref="P21" si="6">P22+P23+P24</f>
        <v>378.94999999999987</v>
      </c>
      <c r="Q21" s="114">
        <v>15.6</v>
      </c>
      <c r="R21" s="59"/>
      <c r="S21" s="157">
        <f>S22+S23+S24</f>
        <v>307</v>
      </c>
      <c r="T21" s="158">
        <v>1068</v>
      </c>
      <c r="U21" s="159">
        <v>2053.87</v>
      </c>
      <c r="V21" s="160">
        <f>V22+V23+V24</f>
        <v>80</v>
      </c>
      <c r="W21" s="159">
        <v>26</v>
      </c>
      <c r="X21" s="160">
        <f>X22+X23+X24</f>
        <v>364</v>
      </c>
      <c r="Y21" s="160">
        <f>Y22+Y23+Y24</f>
        <v>1159.2</v>
      </c>
      <c r="Z21" s="160">
        <f>Z22+Z23+Z24</f>
        <v>39</v>
      </c>
      <c r="AA21" s="135">
        <v>12.7</v>
      </c>
      <c r="AB21" s="160">
        <f>AB22+AB23+AB24</f>
        <v>123</v>
      </c>
      <c r="AC21" s="160">
        <f>AC22+AC23+AC24</f>
        <v>113.12</v>
      </c>
      <c r="AD21" s="160">
        <f>AD22+AD23+AD24</f>
        <v>80</v>
      </c>
      <c r="AE21" s="159">
        <v>26.1</v>
      </c>
      <c r="AF21" s="160">
        <f>AF22+AF23+AF24</f>
        <v>303</v>
      </c>
      <c r="AG21" s="160">
        <f>AG22+AG23+AG24</f>
        <v>345</v>
      </c>
      <c r="AH21" s="160">
        <f>AH22+AH23+AH24</f>
        <v>94</v>
      </c>
      <c r="AI21" s="135">
        <v>30.6</v>
      </c>
      <c r="AJ21" s="160">
        <f>AJ22+AJ23+AJ24</f>
        <v>242</v>
      </c>
      <c r="AK21" s="160">
        <f>AK22+AK23+AK24</f>
        <v>403.03</v>
      </c>
      <c r="AL21" s="160">
        <f>AL22+AL23+AL24</f>
        <v>14</v>
      </c>
      <c r="AM21" s="161">
        <v>4.5999999999999996</v>
      </c>
      <c r="AN21" s="160">
        <f>AN22+AN23+AN24</f>
        <v>36</v>
      </c>
      <c r="AO21" s="162">
        <f>AO22+AO23+AO24</f>
        <v>33.519999999999996</v>
      </c>
      <c r="AP21" s="125"/>
      <c r="AQ21" s="125"/>
      <c r="AR21" s="3">
        <f t="shared" ref="AR21:AT24" si="7">V21+Z21+AD21+AH21+AL21</f>
        <v>307</v>
      </c>
      <c r="AS21" s="3">
        <f t="shared" si="7"/>
        <v>100</v>
      </c>
      <c r="AT21" s="95">
        <f t="shared" si="7"/>
        <v>1068</v>
      </c>
      <c r="AU21" s="98" t="e">
        <f>#REF!+#REF!+#REF!+#REF!+#REF!</f>
        <v>#REF!</v>
      </c>
      <c r="AV21" s="93">
        <f>Y21+AC21+AG21+AK21+AO21</f>
        <v>2053.8700000000003</v>
      </c>
      <c r="AW21" s="97" t="e">
        <f>#REF!+#REF!+#REF!+#REF!+#REF!</f>
        <v>#REF!</v>
      </c>
    </row>
    <row r="22" spans="1:49" s="3" customFormat="1" ht="12.75" customHeight="1" x14ac:dyDescent="0.4">
      <c r="A22" s="13" t="s">
        <v>17</v>
      </c>
      <c r="B22" s="9">
        <v>206</v>
      </c>
      <c r="C22" s="12">
        <v>753</v>
      </c>
      <c r="D22" s="10">
        <v>484.96</v>
      </c>
      <c r="E22" s="9">
        <v>144</v>
      </c>
      <c r="F22" s="75">
        <f t="shared" si="1"/>
        <v>69.902912621359221</v>
      </c>
      <c r="G22" s="9">
        <v>560</v>
      </c>
      <c r="H22" s="75">
        <v>74.400000000000006</v>
      </c>
      <c r="I22" s="57">
        <v>381.72</v>
      </c>
      <c r="J22" s="83">
        <v>78.7</v>
      </c>
      <c r="K22" s="44">
        <v>62</v>
      </c>
      <c r="L22" s="45">
        <v>-15</v>
      </c>
      <c r="M22" s="67">
        <f t="shared" si="2"/>
        <v>30.097087378640776</v>
      </c>
      <c r="N22" s="9">
        <f t="shared" si="3"/>
        <v>193</v>
      </c>
      <c r="O22" s="84">
        <v>25.6</v>
      </c>
      <c r="P22" s="57">
        <f>D22-I22</f>
        <v>103.23999999999995</v>
      </c>
      <c r="Q22" s="90">
        <v>21.3</v>
      </c>
      <c r="R22" s="59"/>
      <c r="S22" s="151">
        <v>144</v>
      </c>
      <c r="T22" s="152">
        <v>560</v>
      </c>
      <c r="U22" s="153">
        <v>381.72</v>
      </c>
      <c r="V22" s="154">
        <v>36</v>
      </c>
      <c r="W22" s="153">
        <v>25</v>
      </c>
      <c r="X22" s="154">
        <v>180</v>
      </c>
      <c r="Y22" s="154">
        <v>146.59</v>
      </c>
      <c r="Z22" s="154">
        <v>16</v>
      </c>
      <c r="AA22" s="138">
        <v>11.1</v>
      </c>
      <c r="AB22" s="154">
        <v>67</v>
      </c>
      <c r="AC22" s="154">
        <v>45.54</v>
      </c>
      <c r="AD22" s="154">
        <v>39</v>
      </c>
      <c r="AE22" s="153">
        <v>27.1</v>
      </c>
      <c r="AF22" s="154">
        <v>160</v>
      </c>
      <c r="AG22" s="154">
        <v>87.99</v>
      </c>
      <c r="AH22" s="154">
        <v>48</v>
      </c>
      <c r="AI22" s="138">
        <v>33.299999999999997</v>
      </c>
      <c r="AJ22" s="154">
        <v>141</v>
      </c>
      <c r="AK22" s="154">
        <v>95.15</v>
      </c>
      <c r="AL22" s="154">
        <v>5</v>
      </c>
      <c r="AM22" s="155">
        <v>3.5</v>
      </c>
      <c r="AN22" s="154">
        <v>12</v>
      </c>
      <c r="AO22" s="156">
        <v>6.45</v>
      </c>
      <c r="AP22" s="125"/>
      <c r="AQ22" s="125"/>
      <c r="AR22" s="3">
        <f t="shared" si="7"/>
        <v>144</v>
      </c>
      <c r="AS22" s="3">
        <f t="shared" si="7"/>
        <v>100</v>
      </c>
      <c r="AT22" s="3">
        <f t="shared" si="7"/>
        <v>560</v>
      </c>
      <c r="AU22" s="98" t="e">
        <f>#REF!+#REF!+#REF!+#REF!+#REF!</f>
        <v>#REF!</v>
      </c>
      <c r="AV22" s="3">
        <f>Y22+AC22+AG22+AK22+AO22</f>
        <v>381.71999999999997</v>
      </c>
      <c r="AW22" s="97" t="e">
        <f>#REF!+#REF!+#REF!+#REF!+#REF!</f>
        <v>#REF!</v>
      </c>
    </row>
    <row r="23" spans="1:49" s="3" customFormat="1" ht="12.75" customHeight="1" x14ac:dyDescent="0.4">
      <c r="A23" s="13" t="s">
        <v>18</v>
      </c>
      <c r="B23" s="9">
        <v>64</v>
      </c>
      <c r="C23" s="12">
        <v>117</v>
      </c>
      <c r="D23" s="10">
        <v>957.59</v>
      </c>
      <c r="E23" s="9">
        <v>44</v>
      </c>
      <c r="F23" s="75">
        <f t="shared" si="1"/>
        <v>68.75</v>
      </c>
      <c r="G23" s="26">
        <v>79</v>
      </c>
      <c r="H23" s="75">
        <v>67.5</v>
      </c>
      <c r="I23" s="57">
        <v>915.33</v>
      </c>
      <c r="J23" s="83">
        <v>95.6</v>
      </c>
      <c r="K23" s="44">
        <v>20</v>
      </c>
      <c r="L23" s="45">
        <v>-2</v>
      </c>
      <c r="M23" s="67">
        <f t="shared" si="2"/>
        <v>31.25</v>
      </c>
      <c r="N23" s="9">
        <f t="shared" si="3"/>
        <v>38</v>
      </c>
      <c r="O23" s="84">
        <v>32.5</v>
      </c>
      <c r="P23" s="57">
        <f t="shared" ref="P23:P24" si="8">D23-I23</f>
        <v>42.259999999999991</v>
      </c>
      <c r="Q23" s="90">
        <v>4.4000000000000004</v>
      </c>
      <c r="R23" s="59"/>
      <c r="S23" s="151">
        <f>V23+Z23+AD23+AH23+AL23</f>
        <v>44</v>
      </c>
      <c r="T23" s="152">
        <f>X23+AB23+AF23+AJ23+AN23</f>
        <v>79</v>
      </c>
      <c r="U23" s="152">
        <f>Y23+AC23+AG23+AK23+AO23</f>
        <v>915.32999999999993</v>
      </c>
      <c r="V23" s="154">
        <v>17</v>
      </c>
      <c r="W23" s="153">
        <v>38.700000000000003</v>
      </c>
      <c r="X23" s="154">
        <v>38</v>
      </c>
      <c r="Y23" s="154">
        <v>777.08</v>
      </c>
      <c r="Z23" s="154">
        <v>2</v>
      </c>
      <c r="AA23" s="138">
        <v>4.5</v>
      </c>
      <c r="AB23" s="154">
        <v>4</v>
      </c>
      <c r="AC23" s="154">
        <v>7.78</v>
      </c>
      <c r="AD23" s="154">
        <v>7</v>
      </c>
      <c r="AE23" s="153">
        <v>15.9</v>
      </c>
      <c r="AF23" s="154">
        <v>12</v>
      </c>
      <c r="AG23" s="154">
        <v>13.8</v>
      </c>
      <c r="AH23" s="154">
        <v>16</v>
      </c>
      <c r="AI23" s="138">
        <v>36.4</v>
      </c>
      <c r="AJ23" s="154">
        <v>19</v>
      </c>
      <c r="AK23" s="154">
        <v>110.66</v>
      </c>
      <c r="AL23" s="154">
        <v>2</v>
      </c>
      <c r="AM23" s="155">
        <v>4.5</v>
      </c>
      <c r="AN23" s="154">
        <v>6</v>
      </c>
      <c r="AO23" s="156">
        <v>6.01</v>
      </c>
      <c r="AP23" s="125"/>
      <c r="AQ23" s="125"/>
      <c r="AR23" s="3">
        <f t="shared" si="7"/>
        <v>44</v>
      </c>
      <c r="AS23" s="3">
        <f t="shared" si="7"/>
        <v>100</v>
      </c>
      <c r="AT23" s="95">
        <f t="shared" si="7"/>
        <v>79</v>
      </c>
      <c r="AU23" s="98" t="e">
        <f>#REF!+#REF!+#REF!+#REF!+#REF!</f>
        <v>#REF!</v>
      </c>
      <c r="AV23" s="93">
        <f>Y23+AC23+AG23+AK23+AO23</f>
        <v>915.32999999999993</v>
      </c>
      <c r="AW23" s="97" t="e">
        <f>#REF!+#REF!+#REF!+#REF!+#REF!</f>
        <v>#REF!</v>
      </c>
    </row>
    <row r="24" spans="1:49" s="3" customFormat="1" ht="12.75" customHeight="1" x14ac:dyDescent="0.4">
      <c r="A24" s="13" t="s">
        <v>19</v>
      </c>
      <c r="B24" s="9">
        <v>164</v>
      </c>
      <c r="C24" s="12">
        <v>553</v>
      </c>
      <c r="D24" s="10">
        <v>990.27</v>
      </c>
      <c r="E24" s="9">
        <v>119</v>
      </c>
      <c r="F24" s="75">
        <f t="shared" si="1"/>
        <v>72.560975609756099</v>
      </c>
      <c r="G24" s="26">
        <v>429</v>
      </c>
      <c r="H24" s="75">
        <v>77.599999999999994</v>
      </c>
      <c r="I24" s="57">
        <v>756.82</v>
      </c>
      <c r="J24" s="83">
        <v>76.400000000000006</v>
      </c>
      <c r="K24" s="44">
        <v>45</v>
      </c>
      <c r="L24" s="45">
        <v>-9</v>
      </c>
      <c r="M24" s="67">
        <f t="shared" si="2"/>
        <v>27.439024390243905</v>
      </c>
      <c r="N24" s="9">
        <f t="shared" si="3"/>
        <v>124</v>
      </c>
      <c r="O24" s="84">
        <v>22.4</v>
      </c>
      <c r="P24" s="57">
        <f t="shared" si="8"/>
        <v>233.44999999999993</v>
      </c>
      <c r="Q24" s="90">
        <v>23.6</v>
      </c>
      <c r="R24" s="59"/>
      <c r="S24" s="151">
        <v>119</v>
      </c>
      <c r="T24" s="152">
        <f>X24+AB24+AF24+AJ24+AN24</f>
        <v>429</v>
      </c>
      <c r="U24" s="153">
        <v>756.82</v>
      </c>
      <c r="V24" s="154">
        <v>27</v>
      </c>
      <c r="W24" s="153">
        <v>22.7</v>
      </c>
      <c r="X24" s="154">
        <v>146</v>
      </c>
      <c r="Y24" s="154">
        <v>235.53</v>
      </c>
      <c r="Z24" s="154">
        <v>21</v>
      </c>
      <c r="AA24" s="138">
        <v>17.600000000000001</v>
      </c>
      <c r="AB24" s="154">
        <v>52</v>
      </c>
      <c r="AC24" s="154">
        <v>59.8</v>
      </c>
      <c r="AD24" s="154">
        <v>34</v>
      </c>
      <c r="AE24" s="153">
        <v>28.6</v>
      </c>
      <c r="AF24" s="154">
        <v>131</v>
      </c>
      <c r="AG24" s="154">
        <v>243.21</v>
      </c>
      <c r="AH24" s="154">
        <v>30</v>
      </c>
      <c r="AI24" s="138">
        <v>25.2</v>
      </c>
      <c r="AJ24" s="154">
        <v>82</v>
      </c>
      <c r="AK24" s="154">
        <v>197.22</v>
      </c>
      <c r="AL24" s="154">
        <v>7</v>
      </c>
      <c r="AM24" s="155">
        <v>5.9</v>
      </c>
      <c r="AN24" s="154">
        <v>18</v>
      </c>
      <c r="AO24" s="156">
        <v>21.06</v>
      </c>
      <c r="AP24" s="125"/>
      <c r="AQ24" s="125"/>
      <c r="AR24" s="3">
        <f t="shared" si="7"/>
        <v>119</v>
      </c>
      <c r="AS24" s="3">
        <f t="shared" si="7"/>
        <v>100.00000000000001</v>
      </c>
      <c r="AT24" s="3">
        <f t="shared" si="7"/>
        <v>429</v>
      </c>
      <c r="AU24" s="98" t="e">
        <f>#REF!+#REF!+#REF!+#REF!+#REF!</f>
        <v>#REF!</v>
      </c>
      <c r="AV24" s="3">
        <f>Y24+AC24+AG24+AK24+AO24</f>
        <v>756.81999999999994</v>
      </c>
      <c r="AW24" s="97" t="e">
        <f>#REF!+#REF!+#REF!+#REF!+#REF!</f>
        <v>#REF!</v>
      </c>
    </row>
    <row r="25" spans="1:49" s="3" customFormat="1" ht="18" customHeight="1" x14ac:dyDescent="0.4">
      <c r="A25" s="8"/>
      <c r="B25" s="9"/>
      <c r="C25" s="12"/>
      <c r="D25" s="10"/>
      <c r="E25" s="9"/>
      <c r="F25" s="51"/>
      <c r="G25" s="26"/>
      <c r="H25" s="63"/>
      <c r="I25" s="57"/>
      <c r="J25" s="10"/>
      <c r="K25" s="9"/>
      <c r="L25" s="40"/>
      <c r="M25" s="69"/>
      <c r="N25" s="71"/>
      <c r="O25" s="72"/>
      <c r="P25" s="9"/>
      <c r="Q25" s="11"/>
      <c r="R25" s="59"/>
      <c r="S25" s="151"/>
      <c r="T25" s="152"/>
      <c r="U25" s="153"/>
      <c r="V25" s="154"/>
      <c r="W25" s="153"/>
      <c r="X25" s="154"/>
      <c r="Y25" s="154"/>
      <c r="Z25" s="154"/>
      <c r="AA25" s="138"/>
      <c r="AB25" s="154"/>
      <c r="AC25" s="154"/>
      <c r="AD25" s="154"/>
      <c r="AE25" s="153"/>
      <c r="AF25" s="154"/>
      <c r="AG25" s="154"/>
      <c r="AH25" s="154"/>
      <c r="AI25" s="138"/>
      <c r="AJ25" s="154"/>
      <c r="AK25" s="154"/>
      <c r="AL25" s="154"/>
      <c r="AM25" s="155"/>
      <c r="AN25" s="154"/>
      <c r="AO25" s="156"/>
      <c r="AP25" s="126"/>
      <c r="AQ25" s="126"/>
      <c r="AT25" s="95"/>
    </row>
    <row r="26" spans="1:49" s="3" customFormat="1" ht="18" customHeight="1" x14ac:dyDescent="0.4">
      <c r="A26" s="8"/>
      <c r="B26" s="9"/>
      <c r="C26" s="12"/>
      <c r="D26" s="10"/>
      <c r="E26" s="9"/>
      <c r="F26" s="51"/>
      <c r="G26" s="26"/>
      <c r="H26" s="63"/>
      <c r="I26" s="57"/>
      <c r="J26" s="10"/>
      <c r="K26" s="9"/>
      <c r="L26" s="40"/>
      <c r="M26" s="69"/>
      <c r="N26" s="71"/>
      <c r="O26" s="72"/>
      <c r="P26" s="9"/>
      <c r="Q26" s="11"/>
      <c r="R26" s="59"/>
      <c r="S26" s="151"/>
      <c r="T26" s="152"/>
      <c r="U26" s="153"/>
      <c r="V26" s="154"/>
      <c r="W26" s="153"/>
      <c r="X26" s="154"/>
      <c r="Y26" s="154"/>
      <c r="Z26" s="154"/>
      <c r="AA26" s="138"/>
      <c r="AB26" s="154"/>
      <c r="AC26" s="154"/>
      <c r="AD26" s="154"/>
      <c r="AE26" s="153"/>
      <c r="AF26" s="154"/>
      <c r="AG26" s="154"/>
      <c r="AH26" s="154"/>
      <c r="AI26" s="138"/>
      <c r="AJ26" s="154"/>
      <c r="AK26" s="154"/>
      <c r="AL26" s="154"/>
      <c r="AM26" s="155"/>
      <c r="AN26" s="154"/>
      <c r="AO26" s="156"/>
      <c r="AP26" s="126"/>
      <c r="AQ26" s="126"/>
      <c r="AT26" s="95"/>
    </row>
    <row r="27" spans="1:49" s="3" customFormat="1" ht="18" customHeight="1" x14ac:dyDescent="0.4">
      <c r="A27" s="6"/>
      <c r="B27" s="22"/>
      <c r="C27" s="23"/>
      <c r="D27" s="24"/>
      <c r="E27" s="22"/>
      <c r="F27" s="52"/>
      <c r="G27" s="22"/>
      <c r="H27" s="52"/>
      <c r="I27" s="77"/>
      <c r="J27" s="25"/>
      <c r="K27" s="26"/>
      <c r="L27" s="41"/>
      <c r="M27" s="70"/>
      <c r="N27" s="26"/>
      <c r="O27" s="63"/>
      <c r="P27" s="26"/>
      <c r="Q27" s="27"/>
      <c r="R27" s="59"/>
      <c r="S27" s="163"/>
      <c r="T27" s="164"/>
      <c r="U27" s="165"/>
      <c r="V27" s="166"/>
      <c r="W27" s="165"/>
      <c r="X27" s="166"/>
      <c r="Y27" s="167"/>
      <c r="Z27" s="166"/>
      <c r="AA27" s="168"/>
      <c r="AB27" s="166"/>
      <c r="AC27" s="167"/>
      <c r="AD27" s="166"/>
      <c r="AE27" s="165"/>
      <c r="AF27" s="166"/>
      <c r="AG27" s="167"/>
      <c r="AH27" s="166"/>
      <c r="AI27" s="168"/>
      <c r="AJ27" s="166"/>
      <c r="AK27" s="167"/>
      <c r="AL27" s="166"/>
      <c r="AM27" s="169"/>
      <c r="AN27" s="166"/>
      <c r="AO27" s="170"/>
      <c r="AP27" s="126"/>
      <c r="AQ27" s="126"/>
      <c r="AT27" s="95"/>
    </row>
    <row r="28" spans="1:49" s="3" customFormat="1" ht="18" customHeight="1" x14ac:dyDescent="0.4">
      <c r="A28" s="6"/>
      <c r="B28" s="22"/>
      <c r="C28" s="23"/>
      <c r="D28" s="24"/>
      <c r="E28" s="22"/>
      <c r="F28" s="52"/>
      <c r="G28" s="53"/>
      <c r="H28" s="54"/>
      <c r="I28" s="77"/>
      <c r="J28" s="25"/>
      <c r="K28" s="26"/>
      <c r="L28" s="41"/>
      <c r="M28" s="70"/>
      <c r="N28" s="26"/>
      <c r="O28" s="63"/>
      <c r="P28" s="26"/>
      <c r="Q28" s="27"/>
      <c r="R28" s="59"/>
      <c r="S28" s="163"/>
      <c r="T28" s="164"/>
      <c r="U28" s="165"/>
      <c r="V28" s="166"/>
      <c r="W28" s="165"/>
      <c r="X28" s="166"/>
      <c r="Y28" s="167"/>
      <c r="Z28" s="166"/>
      <c r="AA28" s="168"/>
      <c r="AB28" s="166"/>
      <c r="AC28" s="167"/>
      <c r="AD28" s="166"/>
      <c r="AE28" s="165"/>
      <c r="AF28" s="166"/>
      <c r="AG28" s="167"/>
      <c r="AH28" s="166"/>
      <c r="AI28" s="168"/>
      <c r="AJ28" s="166"/>
      <c r="AK28" s="167"/>
      <c r="AL28" s="166"/>
      <c r="AM28" s="169"/>
      <c r="AN28" s="166"/>
      <c r="AO28" s="170"/>
      <c r="AP28" s="126"/>
      <c r="AQ28" s="126"/>
      <c r="AT28" s="95"/>
    </row>
    <row r="29" spans="1:49" s="3" customFormat="1" ht="21" customHeight="1" thickBot="1" x14ac:dyDescent="0.45">
      <c r="A29" s="4" t="s">
        <v>8</v>
      </c>
      <c r="B29" s="28">
        <f>B17+B18+B21</f>
        <v>856</v>
      </c>
      <c r="C29" s="29">
        <f>C17+C18+C21</f>
        <v>2538</v>
      </c>
      <c r="D29" s="30">
        <f>D17+D18+D21</f>
        <v>3333.54</v>
      </c>
      <c r="E29" s="28">
        <f>E17+E18+E21</f>
        <v>620</v>
      </c>
      <c r="F29" s="100">
        <f>E29/B29*100</f>
        <v>72.429906542056074</v>
      </c>
      <c r="G29" s="28">
        <f>G17+G18+G21</f>
        <v>1957</v>
      </c>
      <c r="H29" s="100">
        <f>G29/C29*100</f>
        <v>77.10795902285264</v>
      </c>
      <c r="I29" s="124">
        <f>I17+I18+I21</f>
        <v>2806.9100000000003</v>
      </c>
      <c r="J29" s="100">
        <f>I29/D29*100</f>
        <v>84.202079471072793</v>
      </c>
      <c r="K29" s="28">
        <f>K17+K18+K21</f>
        <v>236</v>
      </c>
      <c r="L29" s="99">
        <f>L17+L18+L21</f>
        <v>-56</v>
      </c>
      <c r="M29" s="100">
        <v>27.6</v>
      </c>
      <c r="N29" s="28">
        <f>N17+N18+N21</f>
        <v>581</v>
      </c>
      <c r="O29" s="100">
        <v>22.9</v>
      </c>
      <c r="P29" s="28">
        <f>P17+P18+P21</f>
        <v>526.62999999999988</v>
      </c>
      <c r="Q29" s="101">
        <v>15.8</v>
      </c>
      <c r="R29" s="59"/>
      <c r="S29" s="171">
        <f>S17+S18+S21</f>
        <v>620</v>
      </c>
      <c r="T29" s="172">
        <f>T17+T18+T21</f>
        <v>1957</v>
      </c>
      <c r="U29" s="173">
        <f>U17+U18+U21</f>
        <v>2806.91</v>
      </c>
      <c r="V29" s="174">
        <f>V17+V18+V21</f>
        <v>162</v>
      </c>
      <c r="W29" s="173">
        <v>26.1</v>
      </c>
      <c r="X29" s="174">
        <f>X17+X18+X21</f>
        <v>641</v>
      </c>
      <c r="Y29" s="174">
        <f>Y17+Y18+Y21</f>
        <v>1352.23</v>
      </c>
      <c r="Z29" s="174">
        <f>Z17+Z18+Z21</f>
        <v>69</v>
      </c>
      <c r="AA29" s="175">
        <v>11.1</v>
      </c>
      <c r="AB29" s="174">
        <f>AB17+AB18+AB21</f>
        <v>208</v>
      </c>
      <c r="AC29" s="174">
        <f>AC17+AC18+AC21</f>
        <v>245.13</v>
      </c>
      <c r="AD29" s="174">
        <f>AD17+AD18+AD21</f>
        <v>168</v>
      </c>
      <c r="AE29" s="173">
        <v>27.1</v>
      </c>
      <c r="AF29" s="174">
        <f>AF17+AF18+AF21</f>
        <v>578</v>
      </c>
      <c r="AG29" s="174">
        <f>AG17+AG18+AG21</f>
        <v>590.02</v>
      </c>
      <c r="AH29" s="174">
        <f>AH17+AH18+AH21</f>
        <v>184</v>
      </c>
      <c r="AI29" s="175">
        <v>29.7</v>
      </c>
      <c r="AJ29" s="174">
        <f>AJ17+AJ18+AJ21</f>
        <v>443</v>
      </c>
      <c r="AK29" s="174">
        <f>AK17+AK18+AK21</f>
        <v>520.15</v>
      </c>
      <c r="AL29" s="174">
        <f>AL17+AL18+AL21</f>
        <v>37</v>
      </c>
      <c r="AM29" s="176">
        <v>6</v>
      </c>
      <c r="AN29" s="174">
        <f>AN17+AN18+AN21</f>
        <v>87</v>
      </c>
      <c r="AO29" s="177">
        <f>AO17+AO18+AO21</f>
        <v>99.38</v>
      </c>
      <c r="AP29" s="133"/>
      <c r="AQ29" s="133"/>
      <c r="AR29" s="3">
        <f>V29+Z29+AD29+AH29+AL29</f>
        <v>620</v>
      </c>
      <c r="AS29" s="3">
        <f>W29+AA29+AE29+AI29+AM29</f>
        <v>100.00000000000001</v>
      </c>
      <c r="AT29" s="3">
        <f>X29+AB29+AF29+AJ29+AN29</f>
        <v>1957</v>
      </c>
      <c r="AU29" s="98" t="e">
        <f>#REF!+#REF!+#REF!+#REF!+#REF!</f>
        <v>#REF!</v>
      </c>
      <c r="AV29" s="3">
        <f>Y29+AC29+AG29+AK29+AO29</f>
        <v>2806.9100000000003</v>
      </c>
      <c r="AW29" s="97" t="e">
        <f>#REF!+#REF!+#REF!+#REF!+#REF!</f>
        <v>#REF!</v>
      </c>
    </row>
    <row r="30" spans="1:49" ht="15" customHeight="1" x14ac:dyDescent="0.15">
      <c r="A30" s="115"/>
      <c r="B30" s="116"/>
      <c r="C30" s="116"/>
    </row>
    <row r="31" spans="1:49" ht="15" customHeight="1" x14ac:dyDescent="0.15">
      <c r="A31" s="115"/>
      <c r="B31" s="105"/>
      <c r="C31" s="105"/>
    </row>
    <row r="32" spans="1:49" ht="15" customHeight="1" x14ac:dyDescent="0.15">
      <c r="A32" s="115"/>
      <c r="B32" s="105"/>
      <c r="C32" s="105"/>
      <c r="G32" s="117"/>
      <c r="H32" s="117"/>
    </row>
    <row r="33" spans="1:18" x14ac:dyDescent="0.4">
      <c r="A33" s="2"/>
      <c r="B33" s="118"/>
      <c r="C33" s="118"/>
      <c r="D33" s="119"/>
      <c r="E33" s="117"/>
      <c r="F33" s="117"/>
      <c r="I33" s="120"/>
      <c r="J33" s="120"/>
      <c r="K33" s="121"/>
      <c r="L33" s="121"/>
      <c r="M33" s="121"/>
      <c r="N33" s="121"/>
      <c r="O33" s="121"/>
      <c r="P33" s="122"/>
      <c r="Q33" s="122"/>
      <c r="R33" s="122"/>
    </row>
    <row r="34" spans="1:18" ht="36.75" customHeight="1" x14ac:dyDescent="0.4">
      <c r="A34" s="2"/>
      <c r="B34" s="118"/>
      <c r="C34" s="118"/>
      <c r="D34" s="119"/>
      <c r="K34" s="121"/>
      <c r="L34" s="121"/>
      <c r="M34" s="121"/>
      <c r="N34" s="121"/>
      <c r="O34" s="121"/>
      <c r="P34" s="122"/>
      <c r="Q34" s="122"/>
      <c r="R34" s="122"/>
    </row>
    <row r="35" spans="1:18" ht="33.75" customHeight="1" x14ac:dyDescent="0.4">
      <c r="A35" s="2"/>
      <c r="B35" s="118"/>
      <c r="C35" s="118"/>
      <c r="D35" s="119"/>
      <c r="K35" s="121"/>
      <c r="L35" s="121"/>
      <c r="M35" s="121"/>
      <c r="N35" s="121"/>
      <c r="O35" s="121"/>
    </row>
    <row r="36" spans="1:18" x14ac:dyDescent="0.4">
      <c r="A36" s="2"/>
      <c r="B36" s="123"/>
      <c r="C36" s="123"/>
      <c r="D36" s="123"/>
      <c r="K36" s="119"/>
      <c r="L36" s="119"/>
      <c r="M36" s="119"/>
      <c r="N36" s="119"/>
      <c r="O36" s="119"/>
      <c r="P36" s="120"/>
      <c r="Q36" s="120"/>
      <c r="R36" s="120"/>
    </row>
  </sheetData>
  <mergeCells count="11">
    <mergeCell ref="Z15:AC15"/>
    <mergeCell ref="AD15:AG15"/>
    <mergeCell ref="AH15:AK15"/>
    <mergeCell ref="AL15:AO15"/>
    <mergeCell ref="K16:L16"/>
    <mergeCell ref="V15:Y15"/>
    <mergeCell ref="A14:A16"/>
    <mergeCell ref="B14:D15"/>
    <mergeCell ref="E14:J15"/>
    <mergeCell ref="K14:Q15"/>
    <mergeCell ref="S14:U15"/>
  </mergeCells>
  <phoneticPr fontId="1"/>
  <pageMargins left="0.31496062992125984" right="0.11811023622047245" top="0.55118110236220474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意向調査 集計表   A4</vt:lpstr>
      <vt:lpstr>'意向調査 集計表   A4'!Print_Area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hachimantaishi</dc:creator>
  <cp:lastModifiedBy>hachimantaishi</cp:lastModifiedBy>
  <cp:lastPrinted>2025-03-10T05:56:10Z</cp:lastPrinted>
  <dcterms:created xsi:type="dcterms:W3CDTF">2019-11-29T01:58:25Z</dcterms:created>
  <dcterms:modified xsi:type="dcterms:W3CDTF">2025-03-10T06:27:18Z</dcterms:modified>
</cp:coreProperties>
</file>